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tia\OneDrive\Escritorio\"/>
    </mc:Choice>
  </mc:AlternateContent>
  <xr:revisionPtr revIDLastSave="0" documentId="13_ncr:1_{9789E732-00BD-4BC0-A2AE-8A09A5A301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a de Precios" sheetId="1" r:id="rId1"/>
    <sheet name="Valores reposición" sheetId="4" r:id="rId2"/>
    <sheet name="OTRAS CLAUSULAS" sheetId="2" r:id="rId3"/>
  </sheets>
  <definedNames>
    <definedName name="_xlnm.Print_Area" localSheetId="0">'Lista de Precios'!$B$1:$I$76</definedName>
    <definedName name="_xlnm.Print_Area" localSheetId="2">'OTRAS CLAUSULAS'!$B$2:$C$42</definedName>
    <definedName name="_xlnm.Print_Area" localSheetId="1">'Valores reposición'!$B$1:$I$73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6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7" i="1"/>
  <c r="I8" i="1"/>
  <c r="B64" i="1"/>
  <c r="F52" i="1"/>
  <c r="I8" i="4" l="1"/>
  <c r="I10" i="4"/>
  <c r="I9" i="4"/>
  <c r="I11" i="4"/>
  <c r="I12" i="4"/>
  <c r="I13" i="4"/>
  <c r="I14" i="4"/>
  <c r="I15" i="4"/>
  <c r="I16" i="4"/>
  <c r="I17" i="4"/>
  <c r="I18" i="4"/>
  <c r="I19" i="4"/>
  <c r="I20" i="4"/>
  <c r="I65" i="4"/>
  <c r="I64" i="4"/>
  <c r="B64" i="4"/>
  <c r="E64" i="4" s="1"/>
  <c r="I63" i="4"/>
  <c r="E63" i="4"/>
  <c r="I62" i="4"/>
  <c r="E62" i="4"/>
  <c r="I61" i="4"/>
  <c r="E61" i="4"/>
  <c r="I60" i="4"/>
  <c r="E60" i="4"/>
  <c r="I59" i="4"/>
  <c r="E59" i="4"/>
  <c r="I58" i="4"/>
  <c r="E58" i="4"/>
  <c r="I57" i="4"/>
  <c r="E57" i="4"/>
  <c r="I56" i="4"/>
  <c r="E56" i="4"/>
  <c r="I55" i="4"/>
  <c r="E55" i="4"/>
  <c r="I54" i="4"/>
  <c r="E54" i="4"/>
  <c r="I53" i="4"/>
  <c r="E53" i="4"/>
  <c r="I52" i="4"/>
  <c r="E52" i="4"/>
  <c r="I51" i="4"/>
  <c r="E51" i="4"/>
  <c r="I50" i="4"/>
  <c r="E50" i="4"/>
  <c r="I49" i="4"/>
  <c r="E49" i="4"/>
  <c r="I48" i="4"/>
  <c r="E48" i="4"/>
  <c r="I47" i="4"/>
  <c r="E47" i="4"/>
  <c r="I46" i="4"/>
  <c r="E46" i="4"/>
  <c r="I45" i="4"/>
  <c r="E45" i="4"/>
  <c r="I44" i="4"/>
  <c r="E44" i="4"/>
  <c r="I43" i="4"/>
  <c r="E43" i="4"/>
  <c r="I42" i="4"/>
  <c r="E42" i="4"/>
  <c r="I41" i="4"/>
  <c r="E41" i="4"/>
  <c r="I40" i="4"/>
  <c r="E40" i="4"/>
  <c r="I39" i="4"/>
  <c r="E39" i="4"/>
  <c r="I38" i="4"/>
  <c r="E38" i="4"/>
  <c r="I37" i="4"/>
  <c r="E37" i="4"/>
  <c r="I36" i="4"/>
  <c r="E36" i="4"/>
  <c r="I35" i="4"/>
  <c r="E35" i="4"/>
  <c r="I34" i="4"/>
  <c r="E34" i="4"/>
  <c r="I33" i="4"/>
  <c r="E33" i="4"/>
  <c r="I32" i="4"/>
  <c r="E32" i="4"/>
  <c r="I31" i="4"/>
  <c r="E31" i="4"/>
  <c r="I30" i="4"/>
  <c r="E30" i="4"/>
  <c r="I29" i="4"/>
  <c r="E29" i="4"/>
  <c r="I28" i="4"/>
  <c r="E28" i="4"/>
  <c r="I27" i="4"/>
  <c r="E27" i="4"/>
  <c r="I26" i="4"/>
  <c r="E26" i="4"/>
  <c r="I25" i="4"/>
  <c r="E25" i="4"/>
  <c r="I24" i="4"/>
  <c r="E24" i="4"/>
  <c r="I23" i="4"/>
  <c r="E23" i="4"/>
  <c r="I22" i="4"/>
  <c r="E22" i="4"/>
  <c r="I21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36" i="1"/>
  <c r="I66" i="4" l="1"/>
  <c r="I68" i="4" s="1"/>
  <c r="E14" i="1" l="1"/>
  <c r="E8" i="1"/>
  <c r="E63" i="1"/>
  <c r="E13" i="1"/>
  <c r="E12" i="1"/>
  <c r="E11" i="1"/>
  <c r="E10" i="1"/>
  <c r="E9" i="1"/>
  <c r="E62" i="1" l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I68" i="1" l="1"/>
  <c r="I69" i="1" l="1"/>
  <c r="I72" i="1" l="1"/>
  <c r="I73" i="1" s="1"/>
  <c r="I74" i="1" s="1"/>
  <c r="I76" i="1" s="1"/>
</calcChain>
</file>

<file path=xl/sharedStrings.xml><?xml version="1.0" encoding="utf-8"?>
<sst xmlns="http://schemas.openxmlformats.org/spreadsheetml/2006/main" count="313" uniqueCount="198">
  <si>
    <t>Cant.</t>
  </si>
  <si>
    <t>Detalle</t>
  </si>
  <si>
    <t>SUBTOTAL NETO</t>
  </si>
  <si>
    <t>TRASLADO</t>
  </si>
  <si>
    <t xml:space="preserve">  IVA</t>
  </si>
  <si>
    <t>Horno sin gas</t>
  </si>
  <si>
    <t>Mantel redondo negro</t>
  </si>
  <si>
    <t xml:space="preserve"> </t>
  </si>
  <si>
    <t>Al suspender el evento por causas ajenas a la empresa no se devolverán valores anticipados</t>
  </si>
  <si>
    <t>Modificación de fechas: éstas se pueden hacer con a lo menos 30 días de anticipación.</t>
  </si>
  <si>
    <t>En el caso de devolución en nuestro local, y pasada la fecha se entrega conversada</t>
  </si>
  <si>
    <t>se aplicará un cargo de un 30% diario del valor total por cada día adicional.</t>
  </si>
  <si>
    <t>Todos los productos se entregarán en rack, ya sea de Terciado u otro material,</t>
  </si>
  <si>
    <t>los cuales deben ser entregados de la misma manera que el cliente los recibió.</t>
  </si>
  <si>
    <t xml:space="preserve">( no es mi ánimo incomodar, pero a pasado que muchas veces los cajones vienen mojados </t>
  </si>
  <si>
    <t>o con barro, el cual perjudica mucho nuestro trabajo ).</t>
  </si>
  <si>
    <t xml:space="preserve">Todos los pedidos se harán entrega en hoarios de oficina ( consultar en oficina, ya que </t>
  </si>
  <si>
    <t>puede variar según sea la temporada del año ).</t>
  </si>
  <si>
    <t>Es responsabilidad del cliente, comprobar en terreno la entrega de todos los materiales</t>
  </si>
  <si>
    <t xml:space="preserve">arrendados y no de nuestro personal en contar ni mostar los productos. Esta es una </t>
  </si>
  <si>
    <t xml:space="preserve">forma de que el cliente esté seguro de la cantidad y calidad de lo arrendado, y así hacer una </t>
  </si>
  <si>
    <t>devolución correcta y evitar una posible confución.</t>
  </si>
  <si>
    <t>OTRAS CLAUSULAS IMPORTANTES</t>
  </si>
  <si>
    <t>FIRMA CLIENTE</t>
  </si>
  <si>
    <t>Valor total</t>
  </si>
  <si>
    <t xml:space="preserve">Jarrita loza 120 ml </t>
  </si>
  <si>
    <t>Funda blanca para silla</t>
  </si>
  <si>
    <t>Valor unidad</t>
  </si>
  <si>
    <t>CLIENTE</t>
  </si>
  <si>
    <t>WWW.VAJILLASAGUAYO.COM</t>
  </si>
  <si>
    <t>VALORES  MAS IVA</t>
  </si>
  <si>
    <t xml:space="preserve">RESERVAS CON ANTICIPACION </t>
  </si>
  <si>
    <t xml:space="preserve"> VAJILLASAGUAYO@GMAIL.COM</t>
  </si>
  <si>
    <t xml:space="preserve"> TELEFONO:</t>
  </si>
  <si>
    <t xml:space="preserve">OCUPA FECHA </t>
  </si>
  <si>
    <t>LA VAJILLA ARRENDADA DEBE SER REPASADA ANTES DE USAR</t>
  </si>
  <si>
    <t xml:space="preserve">        No se hacen devoluciones de dinero. Solo flexibilidad en cambio de fecha de su evento.</t>
  </si>
  <si>
    <t>FIRMA ––––––––––––––––</t>
  </si>
  <si>
    <t>SOCIEDAD VAJILLAS AGUALEF LTDA</t>
  </si>
  <si>
    <t>Balde hielo acero</t>
  </si>
  <si>
    <t>Taza consomé</t>
  </si>
  <si>
    <t>Plaqué ovalado 45cm</t>
  </si>
  <si>
    <t>Mantel rodondo blanco</t>
  </si>
  <si>
    <t>Mantel rect. negro 4x2.2m</t>
  </si>
  <si>
    <t>Faldín blanco 6m</t>
  </si>
  <si>
    <t>Hielera vidrio c/ tenaza</t>
  </si>
  <si>
    <t>Salero/pimentero loza</t>
  </si>
  <si>
    <t xml:space="preserve">Florero </t>
  </si>
  <si>
    <t>Cafetera acero 2L</t>
  </si>
  <si>
    <t>Arrocera aluminio</t>
  </si>
  <si>
    <t>Mesa novio rect. vestida</t>
  </si>
  <si>
    <t xml:space="preserve">Visicoolers </t>
  </si>
  <si>
    <t>Pilon doble sin gas</t>
  </si>
  <si>
    <t>Conservadora eléctrica</t>
  </si>
  <si>
    <t>Hielera cervezas</t>
  </si>
  <si>
    <t xml:space="preserve">Pancho c/ parrila </t>
  </si>
  <si>
    <t xml:space="preserve">NETO </t>
  </si>
  <si>
    <t xml:space="preserve">SALDO SE CANCELAN ANTES DE DESCARGAR </t>
  </si>
  <si>
    <t>Thermo 2L</t>
  </si>
  <si>
    <t xml:space="preserve">Funda negra para silla spandex </t>
  </si>
  <si>
    <t xml:space="preserve">RUT : </t>
  </si>
  <si>
    <t xml:space="preserve">FONO 45 2 342537     TEMUCO </t>
  </si>
  <si>
    <t>Panera mimbre</t>
  </si>
  <si>
    <r>
      <t xml:space="preserve">Mantel rect blanco gran </t>
    </r>
    <r>
      <rPr>
        <b/>
        <sz val="40"/>
        <rFont val="Arial"/>
        <family val="2"/>
      </rPr>
      <t>3.3x2.4m</t>
    </r>
  </si>
  <si>
    <t xml:space="preserve">Mantel rect  1.5x3m blanco </t>
  </si>
  <si>
    <r>
      <t xml:space="preserve">Mantel spandex alto </t>
    </r>
    <r>
      <rPr>
        <b/>
        <sz val="37"/>
        <rFont val="Arial"/>
        <family val="2"/>
      </rPr>
      <t>negro / blanco</t>
    </r>
    <r>
      <rPr>
        <b/>
        <sz val="47"/>
        <rFont val="Arial"/>
        <family val="2"/>
      </rPr>
      <t xml:space="preserve"> </t>
    </r>
  </si>
  <si>
    <t xml:space="preserve">Lazo colores </t>
  </si>
  <si>
    <t xml:space="preserve">Salsera loza </t>
  </si>
  <si>
    <t xml:space="preserve">Azucarero acero </t>
  </si>
  <si>
    <t xml:space="preserve">Sillas plegable negras </t>
  </si>
  <si>
    <t>Mesa redonda 8 a 10 personas</t>
  </si>
  <si>
    <t xml:space="preserve">Tabla  madera grande </t>
  </si>
  <si>
    <t>RUT 76.484.352-5</t>
  </si>
  <si>
    <t>VAJILLASAGUAYO@GMAIL.COM</t>
  </si>
  <si>
    <t>DIRECCIÓN  AV FRANCISCO SALAZAR 850</t>
  </si>
  <si>
    <t>Botella aceite 120ml</t>
  </si>
  <si>
    <r>
      <t xml:space="preserve">Plato Base Cuadrado </t>
    </r>
    <r>
      <rPr>
        <b/>
        <sz val="35"/>
        <rFont val="Arial"/>
        <family val="2"/>
      </rPr>
      <t>32cm</t>
    </r>
    <r>
      <rPr>
        <b/>
        <sz val="28"/>
        <rFont val="Aptos Narrow"/>
        <family val="2"/>
      </rPr>
      <t>☐</t>
    </r>
  </si>
  <si>
    <r>
      <t xml:space="preserve">Plato Pan Cuadrado </t>
    </r>
    <r>
      <rPr>
        <b/>
        <sz val="35"/>
        <rFont val="Arial"/>
        <family val="2"/>
      </rPr>
      <t>14cm</t>
    </r>
    <r>
      <rPr>
        <b/>
        <sz val="28"/>
        <rFont val="Arial"/>
        <family val="2"/>
      </rPr>
      <t>☐</t>
    </r>
  </si>
  <si>
    <r>
      <t xml:space="preserve">Plato Base Redondo </t>
    </r>
    <r>
      <rPr>
        <b/>
        <sz val="35"/>
        <rFont val="Arial"/>
        <family val="2"/>
      </rPr>
      <t>32cm</t>
    </r>
    <r>
      <rPr>
        <b/>
        <sz val="28"/>
        <rFont val="Arial"/>
        <family val="2"/>
      </rPr>
      <t>Ø</t>
    </r>
  </si>
  <si>
    <r>
      <t xml:space="preserve">Plato Principal Cuadrado </t>
    </r>
    <r>
      <rPr>
        <b/>
        <sz val="35"/>
        <rFont val="Arial"/>
        <family val="2"/>
      </rPr>
      <t>27cm</t>
    </r>
    <r>
      <rPr>
        <b/>
        <sz val="28"/>
        <rFont val="Arial"/>
        <family val="2"/>
      </rPr>
      <t>☐</t>
    </r>
  </si>
  <si>
    <r>
      <t>Plato Postre Cuadrado</t>
    </r>
    <r>
      <rPr>
        <b/>
        <sz val="35"/>
        <rFont val="Arial"/>
        <family val="2"/>
      </rPr>
      <t xml:space="preserve"> 25 cm</t>
    </r>
    <r>
      <rPr>
        <b/>
        <sz val="28"/>
        <rFont val="Arial"/>
        <family val="2"/>
      </rPr>
      <t>☐</t>
    </r>
  </si>
  <si>
    <r>
      <t xml:space="preserve">Plato Entrada/torta Cuadrado </t>
    </r>
    <r>
      <rPr>
        <b/>
        <sz val="35"/>
        <rFont val="Arial"/>
        <family val="2"/>
      </rPr>
      <t>19cm</t>
    </r>
    <r>
      <rPr>
        <b/>
        <sz val="28"/>
        <rFont val="Arial"/>
        <family val="2"/>
      </rPr>
      <t>☐</t>
    </r>
  </si>
  <si>
    <r>
      <t xml:space="preserve">Plato Principal Redondo </t>
    </r>
    <r>
      <rPr>
        <b/>
        <sz val="35"/>
        <rFont val="Arial"/>
        <family val="2"/>
      </rPr>
      <t>27cm</t>
    </r>
    <r>
      <rPr>
        <b/>
        <sz val="28"/>
        <rFont val="Arial"/>
        <family val="2"/>
      </rPr>
      <t>Ø</t>
    </r>
  </si>
  <si>
    <r>
      <t xml:space="preserve">Plato Entrada/torta Redondo </t>
    </r>
    <r>
      <rPr>
        <b/>
        <sz val="35"/>
        <rFont val="Arial"/>
        <family val="2"/>
      </rPr>
      <t>19cm</t>
    </r>
    <r>
      <rPr>
        <b/>
        <sz val="28"/>
        <rFont val="Arial"/>
        <family val="2"/>
      </rPr>
      <t>Ø</t>
    </r>
  </si>
  <si>
    <r>
      <t xml:space="preserve">Plato Pan/servilleta Redondo </t>
    </r>
    <r>
      <rPr>
        <b/>
        <sz val="35"/>
        <rFont val="Arial"/>
        <family val="2"/>
      </rPr>
      <t>15cm</t>
    </r>
    <r>
      <rPr>
        <b/>
        <sz val="28"/>
        <rFont val="Arial"/>
        <family val="2"/>
      </rPr>
      <t>Ø</t>
    </r>
  </si>
  <si>
    <r>
      <t xml:space="preserve">Plato Hondo Redondo Pasta </t>
    </r>
    <r>
      <rPr>
        <b/>
        <sz val="35"/>
        <rFont val="Arial"/>
        <family val="2"/>
      </rPr>
      <t>27cm</t>
    </r>
    <r>
      <rPr>
        <b/>
        <sz val="28"/>
        <rFont val="Arial"/>
        <family val="2"/>
      </rPr>
      <t>Ø</t>
    </r>
  </si>
  <si>
    <r>
      <t xml:space="preserve">Plato Sushi Rectangular </t>
    </r>
    <r>
      <rPr>
        <b/>
        <sz val="35"/>
        <rFont val="Arial"/>
        <family val="2"/>
      </rPr>
      <t>30x12cm</t>
    </r>
    <r>
      <rPr>
        <b/>
        <sz val="28"/>
        <rFont val="Arial"/>
        <family val="2"/>
      </rPr>
      <t>☐</t>
    </r>
  </si>
  <si>
    <r>
      <t xml:space="preserve">Plato Base Dorado </t>
    </r>
    <r>
      <rPr>
        <b/>
        <sz val="35"/>
        <rFont val="Arial"/>
        <family val="2"/>
      </rPr>
      <t>32cmØ</t>
    </r>
  </si>
  <si>
    <r>
      <t xml:space="preserve">Compotera Loza chica  </t>
    </r>
    <r>
      <rPr>
        <b/>
        <sz val="30"/>
        <rFont val="Arial"/>
        <family val="2"/>
      </rPr>
      <t xml:space="preserve"> 9.5cmØ x 4.5cm alto</t>
    </r>
  </si>
  <si>
    <r>
      <t xml:space="preserve">Compotera Loza grande </t>
    </r>
    <r>
      <rPr>
        <b/>
        <sz val="30"/>
        <rFont val="Arial"/>
        <family val="2"/>
      </rPr>
      <t xml:space="preserve">11cmØ x 5.5cm alto </t>
    </r>
  </si>
  <si>
    <t xml:space="preserve">Tenaza Ensalada </t>
  </si>
  <si>
    <t>Cuchara Ensalada</t>
  </si>
  <si>
    <t>Cuchara Loza/acero coctail</t>
  </si>
  <si>
    <t>Copa Martiny</t>
  </si>
  <si>
    <t xml:space="preserve">Copas Color mesa novios </t>
  </si>
  <si>
    <t>Vaso Tequila shot</t>
  </si>
  <si>
    <t>Copita Cocktail</t>
  </si>
  <si>
    <r>
      <t xml:space="preserve">Pocillo Loza cuadrado </t>
    </r>
    <r>
      <rPr>
        <b/>
        <sz val="28"/>
        <rFont val="Arial"/>
        <family val="2"/>
      </rPr>
      <t>7x7Ø  cm 2.5 alto</t>
    </r>
    <r>
      <rPr>
        <b/>
        <sz val="47"/>
        <rFont val="Arial"/>
        <family val="2"/>
      </rPr>
      <t xml:space="preserve"> </t>
    </r>
  </si>
  <si>
    <r>
      <t xml:space="preserve">Pocillo Loza redondo </t>
    </r>
    <r>
      <rPr>
        <b/>
        <sz val="28"/>
        <rFont val="Arial"/>
        <family val="2"/>
      </rPr>
      <t>7cmØ x 2cm alto</t>
    </r>
    <r>
      <rPr>
        <b/>
        <sz val="47"/>
        <rFont val="Arial"/>
        <family val="2"/>
      </rPr>
      <t xml:space="preserve"> </t>
    </r>
  </si>
  <si>
    <t>Porta Sachet</t>
  </si>
  <si>
    <t>Paleta Torta</t>
  </si>
  <si>
    <t>Caminos estampados/arpillera</t>
  </si>
  <si>
    <t>Caminos colores</t>
  </si>
  <si>
    <t>Pernos para mesas</t>
  </si>
  <si>
    <t>Mesa cuadrada 80x80 cm</t>
  </si>
  <si>
    <t>Mesa rectangular 250x80cm</t>
  </si>
  <si>
    <r>
      <t xml:space="preserve">Servilleta </t>
    </r>
    <r>
      <rPr>
        <b/>
        <sz val="38"/>
        <rFont val="Arial"/>
        <family val="2"/>
      </rPr>
      <t>negra / blanca</t>
    </r>
    <r>
      <rPr>
        <b/>
        <sz val="47"/>
        <rFont val="Arial"/>
        <family val="2"/>
      </rPr>
      <t xml:space="preserve"> </t>
    </r>
  </si>
  <si>
    <t>Mesa rústica madera 150x150 cm</t>
  </si>
  <si>
    <t>Mesa rectang.150x90 cm</t>
  </si>
  <si>
    <t>Cuchillo Carne Wolfen</t>
  </si>
  <si>
    <t>Cuchillo Principal Wolfen</t>
  </si>
  <si>
    <t>Tenedor Principal Wolfen</t>
  </si>
  <si>
    <t>Tenedor Entrada Wolfen</t>
  </si>
  <si>
    <t>Cuchillo Entrada Wolfen</t>
  </si>
  <si>
    <t>Cuchara Postre Wolfen</t>
  </si>
  <si>
    <t>Cuchillo Pescado Wolfen</t>
  </si>
  <si>
    <t>Tenedor Postre Wolfen</t>
  </si>
  <si>
    <t>Cuchillo Mantequilla Wolfen</t>
  </si>
  <si>
    <t>Cuchara Té Wolfen</t>
  </si>
  <si>
    <t>Cuchara Café Wolfen</t>
  </si>
  <si>
    <t>Tenedor Pescado Wolfen</t>
  </si>
  <si>
    <t>Tenedor Torta Wolfen</t>
  </si>
  <si>
    <t xml:space="preserve">Cuchara Principal Sopera Wolfen </t>
  </si>
  <si>
    <t xml:space="preserve">Copa Flauta Normandie </t>
  </si>
  <si>
    <t>Copas Blanco Normandie</t>
  </si>
  <si>
    <t>Botella/Jarro vidrio 1000ml</t>
  </si>
  <si>
    <r>
      <t xml:space="preserve">Copa Vino tinto Libbey       </t>
    </r>
    <r>
      <rPr>
        <b/>
        <sz val="36"/>
        <rFont val="Arial"/>
        <family val="2"/>
      </rPr>
      <t>480ml</t>
    </r>
  </si>
  <si>
    <r>
      <t xml:space="preserve">Copa Multiuso postre         </t>
    </r>
    <r>
      <rPr>
        <b/>
        <sz val="36"/>
        <rFont val="Arial"/>
        <family val="2"/>
      </rPr>
      <t>200ml</t>
    </r>
  </si>
  <si>
    <r>
      <t xml:space="preserve">Copa Tinto Normandie       </t>
    </r>
    <r>
      <rPr>
        <b/>
        <sz val="36"/>
        <rFont val="Arial"/>
        <family val="2"/>
      </rPr>
      <t>220ml</t>
    </r>
  </si>
  <si>
    <t>Mantel spandex rect.</t>
  </si>
  <si>
    <t>Cenicero loza</t>
  </si>
  <si>
    <t xml:space="preserve">Dispensador jugo </t>
  </si>
  <si>
    <t>Asadera aluminio</t>
  </si>
  <si>
    <t>FECHA DE DEVOLUCIÓN/RETIRO</t>
  </si>
  <si>
    <r>
      <t xml:space="preserve">Copa Vino blanco Libbey    </t>
    </r>
    <r>
      <rPr>
        <b/>
        <sz val="36"/>
        <rFont val="Arial"/>
        <family val="2"/>
      </rPr>
      <t>360ml</t>
    </r>
  </si>
  <si>
    <r>
      <t xml:space="preserve">Copa Agua Libbey              </t>
    </r>
    <r>
      <rPr>
        <b/>
        <sz val="36"/>
        <rFont val="Arial"/>
        <family val="2"/>
      </rPr>
      <t>580ml</t>
    </r>
  </si>
  <si>
    <r>
      <t xml:space="preserve">Copa Flauta Libbey           </t>
    </r>
    <r>
      <rPr>
        <b/>
        <sz val="36"/>
        <rFont val="Arial"/>
        <family val="2"/>
      </rPr>
      <t xml:space="preserve"> 190ml</t>
    </r>
  </si>
  <si>
    <r>
      <t xml:space="preserve">Vaso Cafeino                     </t>
    </r>
    <r>
      <rPr>
        <b/>
        <sz val="36"/>
        <rFont val="Arial"/>
        <family val="2"/>
      </rPr>
      <t>100ml</t>
    </r>
  </si>
  <si>
    <r>
      <t xml:space="preserve">Vaso Largo/Caña               </t>
    </r>
    <r>
      <rPr>
        <b/>
        <sz val="36"/>
        <rFont val="Arial"/>
        <family val="2"/>
      </rPr>
      <t>300ml</t>
    </r>
  </si>
  <si>
    <r>
      <t xml:space="preserve">Vaso Corto whisky            </t>
    </r>
    <r>
      <rPr>
        <b/>
        <sz val="36"/>
        <rFont val="Arial"/>
        <family val="2"/>
      </rPr>
      <t xml:space="preserve"> 300ml</t>
    </r>
  </si>
  <si>
    <r>
      <t xml:space="preserve">Bandeja loza rect. Mediana  </t>
    </r>
    <r>
      <rPr>
        <b/>
        <sz val="28"/>
        <rFont val="Arial"/>
        <family val="2"/>
      </rPr>
      <t>40x23cm</t>
    </r>
  </si>
  <si>
    <r>
      <t xml:space="preserve">Bandeja loza ovalada          </t>
    </r>
    <r>
      <rPr>
        <b/>
        <sz val="28"/>
        <rFont val="Arial"/>
        <family val="2"/>
      </rPr>
      <t xml:space="preserve"> 36x25cm</t>
    </r>
  </si>
  <si>
    <r>
      <t xml:space="preserve">Bandeja loza rect. Grande   </t>
    </r>
    <r>
      <rPr>
        <b/>
        <sz val="28"/>
        <rFont val="Arial"/>
        <family val="2"/>
      </rPr>
      <t>46X31cm</t>
    </r>
  </si>
  <si>
    <r>
      <t xml:space="preserve">Bandeja garzón antideslizante </t>
    </r>
    <r>
      <rPr>
        <b/>
        <sz val="28"/>
        <rFont val="Arial"/>
        <family val="2"/>
      </rPr>
      <t>46cm</t>
    </r>
  </si>
  <si>
    <t>Alcuzas 5 piezas</t>
  </si>
  <si>
    <t>Richaud rect. grande alcohol</t>
  </si>
  <si>
    <t>Sillas chivary doradas cojin negro</t>
  </si>
  <si>
    <t xml:space="preserve">Sillas chivary blanca  cojiín blanco </t>
  </si>
  <si>
    <t>Sillas crossback cojín negro</t>
  </si>
  <si>
    <r>
      <t xml:space="preserve">Mesa coctail alta pleg.  </t>
    </r>
    <r>
      <rPr>
        <b/>
        <sz val="30"/>
        <rFont val="Arial"/>
        <family val="2"/>
      </rPr>
      <t>110x80cm</t>
    </r>
  </si>
  <si>
    <r>
      <t xml:space="preserve">Pocillo Sufletero mediano </t>
    </r>
    <r>
      <rPr>
        <b/>
        <sz val="36"/>
        <rFont val="Arial"/>
        <family val="2"/>
      </rPr>
      <t>6,5cmØ. 4cm Alto</t>
    </r>
  </si>
  <si>
    <r>
      <t xml:space="preserve">Pocillo Sufletero chico      </t>
    </r>
    <r>
      <rPr>
        <b/>
        <sz val="36"/>
        <rFont val="Arial"/>
        <family val="2"/>
      </rPr>
      <t>7,5cmØ. 3cm Alto</t>
    </r>
  </si>
  <si>
    <r>
      <t xml:space="preserve">Pocillo Sufletero grande   </t>
    </r>
    <r>
      <rPr>
        <b/>
        <sz val="35"/>
        <rFont val="Arial"/>
        <family val="2"/>
      </rPr>
      <t>8cmØ. 4,5cm Alto</t>
    </r>
  </si>
  <si>
    <r>
      <t xml:space="preserve">Taza te c/ platillo                    </t>
    </r>
    <r>
      <rPr>
        <b/>
        <sz val="36"/>
        <rFont val="Arial"/>
        <family val="2"/>
      </rPr>
      <t xml:space="preserve"> 210ml</t>
    </r>
  </si>
  <si>
    <r>
      <t xml:space="preserve">Taza café c/platillo                  </t>
    </r>
    <r>
      <rPr>
        <b/>
        <sz val="36"/>
        <rFont val="Arial"/>
        <family val="2"/>
      </rPr>
      <t>100ml</t>
    </r>
  </si>
  <si>
    <r>
      <t xml:space="preserve">Percolador eléctrico </t>
    </r>
    <r>
      <rPr>
        <sz val="47"/>
        <rFont val="Arial"/>
        <family val="2"/>
      </rPr>
      <t>16 Litros</t>
    </r>
  </si>
  <si>
    <r>
      <t xml:space="preserve">Percolador eléctrico </t>
    </r>
    <r>
      <rPr>
        <sz val="47"/>
        <rFont val="Arial"/>
        <family val="2"/>
      </rPr>
      <t>10 Litros</t>
    </r>
  </si>
  <si>
    <r>
      <t xml:space="preserve">Bowl cuadrado chico/ redondo </t>
    </r>
    <r>
      <rPr>
        <b/>
        <sz val="28"/>
        <rFont val="Arial"/>
        <family val="2"/>
      </rPr>
      <t>23x23cm</t>
    </r>
  </si>
  <si>
    <t>LISTA DE REPOSICIÓN 2024-2025</t>
  </si>
  <si>
    <t>Garantía</t>
  </si>
  <si>
    <t>Total devolución garantía</t>
  </si>
  <si>
    <t>Total reposición</t>
  </si>
  <si>
    <t>ABONO</t>
  </si>
  <si>
    <t>SALDO</t>
  </si>
  <si>
    <t>Hervidor 10 litros</t>
  </si>
  <si>
    <t>Jarro vidrio 1000ml</t>
  </si>
  <si>
    <t xml:space="preserve">Balde hielo acero con pinzas </t>
  </si>
  <si>
    <t>Porta torta plateado</t>
  </si>
  <si>
    <t xml:space="preserve">DIAS DE ARRIENDO </t>
  </si>
  <si>
    <t>A PAGAR  TOTAL</t>
  </si>
  <si>
    <r>
      <t xml:space="preserve">Bowl cuadrado GRANDE        </t>
    </r>
    <r>
      <rPr>
        <b/>
        <sz val="28"/>
        <rFont val="Arial"/>
        <family val="2"/>
      </rPr>
      <t>cm</t>
    </r>
  </si>
  <si>
    <t xml:space="preserve">bowl redondo </t>
  </si>
  <si>
    <r>
      <t>GARANTIA MINIMA DESDE $ 100.000</t>
    </r>
    <r>
      <rPr>
        <b/>
        <sz val="36"/>
        <color theme="1"/>
        <rFont val="Arial"/>
        <family val="2"/>
      </rPr>
      <t xml:space="preserve"> ͘□ </t>
    </r>
    <r>
      <rPr>
        <sz val="36"/>
        <color theme="1"/>
        <rFont val="Arial"/>
        <family val="2"/>
      </rPr>
      <t>Efectivo</t>
    </r>
    <r>
      <rPr>
        <b/>
        <sz val="36"/>
        <color theme="1"/>
        <rFont val="Arial"/>
        <family val="2"/>
      </rPr>
      <t xml:space="preserve">  ͘□ </t>
    </r>
    <r>
      <rPr>
        <sz val="36"/>
        <color theme="1"/>
        <rFont val="Arial"/>
        <family val="2"/>
      </rPr>
      <t>Transferencia</t>
    </r>
    <r>
      <rPr>
        <b/>
        <sz val="36"/>
        <color theme="1"/>
        <rFont val="Arial"/>
        <family val="2"/>
      </rPr>
      <t xml:space="preserve"> ͘</t>
    </r>
  </si>
  <si>
    <t>REPOSICION EDUARDO RAMIREZ</t>
  </si>
  <si>
    <t>Cojines sillas Blancos/Negros</t>
  </si>
  <si>
    <t>Incluido</t>
  </si>
  <si>
    <t>Silla Plegable negra</t>
  </si>
  <si>
    <t>Sillas Crossback cojín blanco</t>
  </si>
  <si>
    <t xml:space="preserve">Sillas Chiavary blanca  </t>
  </si>
  <si>
    <t>Sillas Chiavary doradas</t>
  </si>
  <si>
    <t>Silla Americana blanca</t>
  </si>
  <si>
    <t>Sin costo</t>
  </si>
  <si>
    <t>Mesa rectangular 150x90 cm</t>
  </si>
  <si>
    <t>Mesa redonda 8 a 10p. 150cm Ø</t>
  </si>
  <si>
    <t>Mesa Coktail alta plegable 110x80 Ø</t>
  </si>
  <si>
    <t xml:space="preserve">Mesa rústica madera 150x150cm </t>
  </si>
  <si>
    <t xml:space="preserve">Mesa plegable rectangular 180x75cm </t>
  </si>
  <si>
    <t>Funda silla spandex Blanca/Negra</t>
  </si>
  <si>
    <t>Mantel spandex alto Blanco/Negro</t>
  </si>
  <si>
    <t>Mantel rect  1.5x3m Blanco/Negro</t>
  </si>
  <si>
    <t>Mantel rect. Negro  4x2.2m</t>
  </si>
  <si>
    <t>Mantel rect. Blanco 4x2.2m</t>
  </si>
  <si>
    <t>Caminos Dorado/Arpillera/Flores</t>
  </si>
  <si>
    <r>
      <t xml:space="preserve">Servilleta </t>
    </r>
    <r>
      <rPr>
        <b/>
        <sz val="40"/>
        <rFont val="Arial"/>
        <family val="2"/>
      </rPr>
      <t xml:space="preserve"> Negra/Blanca</t>
    </r>
    <r>
      <rPr>
        <b/>
        <sz val="47"/>
        <rFont val="Arial"/>
        <family val="2"/>
      </rPr>
      <t xml:space="preserve"> </t>
    </r>
  </si>
  <si>
    <t>Carpeta colores 150x150cm</t>
  </si>
  <si>
    <t>Mantel spandex rect. Negro/Blanco</t>
  </si>
  <si>
    <t>Alcuzas de loza 4 piezas</t>
  </si>
  <si>
    <t>LISTA DE PRECIOS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</si>
</sst>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_-;\-&quot;$&quot;* #,##0_-;_-&quot;$&quot;* &quot;-&quot;_-;_-@_-"/>
    <numFmt numFmtId="165" formatCode="&quot;$&quot;\ #,##0;[Red]\-&quot;$&quot;\ #,##0"/>
    <numFmt numFmtId="166" formatCode="_-&quot;$&quot;\ * #,##0_-;\-&quot;$&quot;\ * #,##0_-;_-&quot;$&quot;\ * &quot;-&quot;_-;_-@_-"/>
    <numFmt numFmtId="167" formatCode="_-[$$-340A]\ * #,##0_-;\-[$$-340A]\ * #,##0_-;_-[$$-340A]\ * &quot;-&quot;_-;_-@_-"/>
  </numFmts>
  <fonts count="38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26"/>
      <name val="Arial"/>
      <family val="2"/>
    </font>
    <font>
      <b/>
      <sz val="36"/>
      <name val="Arial"/>
      <family val="2"/>
    </font>
    <font>
      <b/>
      <sz val="35"/>
      <name val="Arial"/>
      <family val="2"/>
    </font>
    <font>
      <b/>
      <sz val="40"/>
      <name val="Arial"/>
      <family val="2"/>
    </font>
    <font>
      <b/>
      <i/>
      <sz val="36"/>
      <color theme="0"/>
      <name val="Arial"/>
      <family val="2"/>
    </font>
    <font>
      <b/>
      <sz val="30"/>
      <name val="Arial"/>
      <family val="2"/>
    </font>
    <font>
      <b/>
      <sz val="36"/>
      <color theme="1"/>
      <name val="Arial"/>
      <family val="2"/>
    </font>
    <font>
      <b/>
      <sz val="36"/>
      <color rgb="FFFF0000"/>
      <name val="Arial"/>
      <family val="2"/>
    </font>
    <font>
      <b/>
      <sz val="36"/>
      <name val="Arial Black"/>
      <family val="2"/>
    </font>
    <font>
      <b/>
      <sz val="36"/>
      <color rgb="FF00B050"/>
      <name val="Arial"/>
      <family val="2"/>
    </font>
    <font>
      <b/>
      <sz val="50"/>
      <name val="Arial"/>
      <family val="2"/>
    </font>
    <font>
      <b/>
      <sz val="47"/>
      <name val="Arial"/>
      <family val="2"/>
    </font>
    <font>
      <b/>
      <sz val="47"/>
      <color rgb="FFFF0000"/>
      <name val="Arial"/>
      <family val="2"/>
    </font>
    <font>
      <b/>
      <sz val="47"/>
      <color theme="1"/>
      <name val="Arial"/>
      <family val="2"/>
    </font>
    <font>
      <b/>
      <sz val="30"/>
      <color theme="1"/>
      <name val="Arial"/>
      <family val="2"/>
    </font>
    <font>
      <b/>
      <sz val="30"/>
      <color rgb="FFFF0000"/>
      <name val="Arial"/>
      <family val="2"/>
    </font>
    <font>
      <b/>
      <sz val="28"/>
      <name val="Arial"/>
      <family val="2"/>
    </font>
    <font>
      <b/>
      <sz val="37"/>
      <name val="Arial"/>
      <family val="2"/>
    </font>
    <font>
      <b/>
      <sz val="38"/>
      <name val="Arial"/>
      <family val="2"/>
    </font>
    <font>
      <b/>
      <sz val="30"/>
      <color theme="0"/>
      <name val="Lucida Sans"/>
      <family val="2"/>
    </font>
    <font>
      <sz val="30"/>
      <color theme="0"/>
      <name val="Lucida Sans"/>
      <family val="2"/>
    </font>
    <font>
      <b/>
      <sz val="28"/>
      <name val="Aptos Narrow"/>
      <family val="2"/>
    </font>
    <font>
      <b/>
      <sz val="50"/>
      <color theme="1" tint="4.9989318521683403E-2"/>
      <name val="Arial"/>
      <family val="2"/>
    </font>
    <font>
      <b/>
      <sz val="50"/>
      <color theme="1"/>
      <name val="Arial"/>
      <family val="2"/>
    </font>
    <font>
      <b/>
      <sz val="50"/>
      <color rgb="FFFF0000"/>
      <name val="Arial"/>
      <family val="2"/>
    </font>
    <font>
      <sz val="47"/>
      <name val="Arial"/>
      <family val="2"/>
    </font>
    <font>
      <sz val="36"/>
      <color theme="1"/>
      <name val="Arial"/>
      <family val="2"/>
    </font>
    <font>
      <b/>
      <sz val="30"/>
      <color theme="1"/>
      <name val="Lucida Sans"/>
      <family val="2"/>
    </font>
    <font>
      <sz val="30"/>
      <color theme="1"/>
      <name val="Lucida Sans"/>
      <family val="2"/>
    </font>
    <font>
      <b/>
      <i/>
      <sz val="36"/>
      <name val="Arial"/>
      <family val="2"/>
    </font>
    <font>
      <b/>
      <sz val="48"/>
      <name val="Arial"/>
      <family val="2"/>
    </font>
    <font>
      <b/>
      <sz val="50"/>
      <color theme="1" tint="0.499984740745262"/>
      <name val="Arial"/>
      <family val="2"/>
    </font>
    <font>
      <b/>
      <sz val="4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42A2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1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09">
    <xf numFmtId="0" fontId="0" fillId="0" borderId="0" xfId="0"/>
    <xf numFmtId="0" fontId="0" fillId="5" borderId="0" xfId="0" applyFill="1"/>
    <xf numFmtId="0" fontId="0" fillId="6" borderId="0" xfId="0" applyFill="1"/>
    <xf numFmtId="0" fontId="4" fillId="6" borderId="0" xfId="0" applyFont="1" applyFill="1" applyAlignment="1">
      <alignment horizontal="center"/>
    </xf>
    <xf numFmtId="0" fontId="2" fillId="6" borderId="0" xfId="0" applyFont="1" applyFill="1"/>
    <xf numFmtId="0" fontId="3" fillId="6" borderId="0" xfId="0" applyFont="1" applyFill="1"/>
    <xf numFmtId="0" fontId="1" fillId="6" borderId="0" xfId="1" applyFill="1" applyAlignment="1" applyProtection="1">
      <alignment horizontal="right"/>
    </xf>
    <xf numFmtId="0" fontId="0" fillId="7" borderId="0" xfId="0" applyFill="1"/>
    <xf numFmtId="0" fontId="2" fillId="6" borderId="0" xfId="0" applyFont="1" applyFill="1" applyAlignment="1">
      <alignment horizontal="left"/>
    </xf>
    <xf numFmtId="0" fontId="0" fillId="6" borderId="1" xfId="0" applyFill="1" applyBorder="1"/>
    <xf numFmtId="0" fontId="5" fillId="3" borderId="0" xfId="0" applyFont="1" applyFill="1"/>
    <xf numFmtId="0" fontId="5" fillId="0" borderId="0" xfId="0" applyFont="1"/>
    <xf numFmtId="0" fontId="6" fillId="2" borderId="9" xfId="0" applyFont="1" applyFill="1" applyBorder="1"/>
    <xf numFmtId="0" fontId="6" fillId="6" borderId="9" xfId="0" applyFont="1" applyFill="1" applyBorder="1"/>
    <xf numFmtId="0" fontId="6" fillId="2" borderId="2" xfId="0" applyFont="1" applyFill="1" applyBorder="1"/>
    <xf numFmtId="0" fontId="7" fillId="0" borderId="2" xfId="0" applyFont="1" applyBorder="1"/>
    <xf numFmtId="0" fontId="7" fillId="2" borderId="2" xfId="0" applyFont="1" applyFill="1" applyBorder="1"/>
    <xf numFmtId="0" fontId="11" fillId="2" borderId="2" xfId="0" applyFont="1" applyFill="1" applyBorder="1"/>
    <xf numFmtId="0" fontId="14" fillId="2" borderId="1" xfId="0" applyFont="1" applyFill="1" applyBorder="1" applyAlignment="1">
      <alignment horizontal="left"/>
    </xf>
    <xf numFmtId="0" fontId="12" fillId="2" borderId="11" xfId="0" applyFont="1" applyFill="1" applyBorder="1" applyAlignment="1">
      <alignment horizontal="left"/>
    </xf>
    <xf numFmtId="167" fontId="8" fillId="6" borderId="7" xfId="0" applyNumberFormat="1" applyFont="1" applyFill="1" applyBorder="1"/>
    <xf numFmtId="167" fontId="8" fillId="2" borderId="7" xfId="0" applyNumberFormat="1" applyFont="1" applyFill="1" applyBorder="1"/>
    <xf numFmtId="167" fontId="8" fillId="6" borderId="8" xfId="0" applyNumberFormat="1" applyFont="1" applyFill="1" applyBorder="1"/>
    <xf numFmtId="164" fontId="8" fillId="6" borderId="7" xfId="0" applyNumberFormat="1" applyFont="1" applyFill="1" applyBorder="1"/>
    <xf numFmtId="164" fontId="8" fillId="2" borderId="7" xfId="0" applyNumberFormat="1" applyFont="1" applyFill="1" applyBorder="1"/>
    <xf numFmtId="0" fontId="16" fillId="2" borderId="7" xfId="0" applyFont="1" applyFill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6" borderId="7" xfId="0" applyFont="1" applyFill="1" applyBorder="1" applyAlignment="1">
      <alignment vertical="center"/>
    </xf>
    <xf numFmtId="164" fontId="16" fillId="2" borderId="7" xfId="0" applyNumberFormat="1" applyFont="1" applyFill="1" applyBorder="1" applyAlignment="1">
      <alignment horizontal="left" vertical="center"/>
    </xf>
    <xf numFmtId="0" fontId="16" fillId="0" borderId="8" xfId="0" applyFont="1" applyBorder="1" applyAlignment="1">
      <alignment vertical="center"/>
    </xf>
    <xf numFmtId="167" fontId="6" fillId="2" borderId="12" xfId="0" applyNumberFormat="1" applyFont="1" applyFill="1" applyBorder="1"/>
    <xf numFmtId="0" fontId="16" fillId="2" borderId="13" xfId="0" applyFont="1" applyFill="1" applyBorder="1" applyAlignment="1">
      <alignment vertical="center"/>
    </xf>
    <xf numFmtId="167" fontId="8" fillId="2" borderId="16" xfId="0" applyNumberFormat="1" applyFont="1" applyFill="1" applyBorder="1"/>
    <xf numFmtId="0" fontId="16" fillId="0" borderId="15" xfId="0" applyFont="1" applyBorder="1" applyAlignment="1">
      <alignment vertical="center"/>
    </xf>
    <xf numFmtId="0" fontId="16" fillId="2" borderId="14" xfId="0" applyFont="1" applyFill="1" applyBorder="1" applyAlignment="1">
      <alignment vertical="center"/>
    </xf>
    <xf numFmtId="167" fontId="8" fillId="6" borderId="14" xfId="0" applyNumberFormat="1" applyFont="1" applyFill="1" applyBorder="1"/>
    <xf numFmtId="167" fontId="6" fillId="2" borderId="17" xfId="0" applyNumberFormat="1" applyFont="1" applyFill="1" applyBorder="1"/>
    <xf numFmtId="0" fontId="16" fillId="2" borderId="18" xfId="0" applyFont="1" applyFill="1" applyBorder="1" applyAlignment="1">
      <alignment vertical="center"/>
    </xf>
    <xf numFmtId="164" fontId="8" fillId="6" borderId="14" xfId="0" applyNumberFormat="1" applyFont="1" applyFill="1" applyBorder="1"/>
    <xf numFmtId="0" fontId="11" fillId="6" borderId="0" xfId="0" applyFont="1" applyFill="1" applyBorder="1"/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9" fontId="10" fillId="2" borderId="0" xfId="0" applyNumberFormat="1" applyFont="1" applyFill="1" applyBorder="1" applyAlignment="1">
      <alignment horizontal="center"/>
    </xf>
    <xf numFmtId="0" fontId="13" fillId="2" borderId="0" xfId="0" applyFont="1" applyFill="1" applyBorder="1"/>
    <xf numFmtId="0" fontId="10" fillId="0" borderId="0" xfId="0" applyFont="1" applyBorder="1"/>
    <xf numFmtId="0" fontId="10" fillId="2" borderId="0" xfId="0" applyFont="1" applyFill="1" applyBorder="1"/>
    <xf numFmtId="0" fontId="6" fillId="4" borderId="28" xfId="0" applyFont="1" applyFill="1" applyBorder="1" applyAlignment="1">
      <alignment horizontal="center" vertical="center"/>
    </xf>
    <xf numFmtId="167" fontId="6" fillId="2" borderId="29" xfId="0" applyNumberFormat="1" applyFont="1" applyFill="1" applyBorder="1"/>
    <xf numFmtId="0" fontId="15" fillId="0" borderId="30" xfId="0" applyFont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6" borderId="33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167" fontId="6" fillId="2" borderId="34" xfId="0" applyNumberFormat="1" applyFont="1" applyFill="1" applyBorder="1"/>
    <xf numFmtId="0" fontId="15" fillId="2" borderId="35" xfId="0" applyFont="1" applyFill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5" fillId="0" borderId="35" xfId="0" applyFont="1" applyBorder="1"/>
    <xf numFmtId="3" fontId="10" fillId="0" borderId="0" xfId="0" applyNumberFormat="1" applyFont="1" applyBorder="1"/>
    <xf numFmtId="165" fontId="7" fillId="2" borderId="0" xfId="0" quotePrefix="1" applyNumberFormat="1" applyFont="1" applyFill="1" applyBorder="1"/>
    <xf numFmtId="0" fontId="7" fillId="2" borderId="0" xfId="0" applyFont="1" applyFill="1" applyBorder="1"/>
    <xf numFmtId="0" fontId="19" fillId="2" borderId="0" xfId="0" applyFont="1" applyFill="1" applyBorder="1"/>
    <xf numFmtId="0" fontId="11" fillId="2" borderId="0" xfId="0" applyFont="1" applyFill="1" applyBorder="1"/>
    <xf numFmtId="164" fontId="8" fillId="2" borderId="7" xfId="0" applyNumberFormat="1" applyFont="1" applyFill="1" applyBorder="1" applyAlignment="1">
      <alignment horizontal="left" vertical="center"/>
    </xf>
    <xf numFmtId="0" fontId="5" fillId="3" borderId="36" xfId="0" applyFont="1" applyFill="1" applyBorder="1"/>
    <xf numFmtId="0" fontId="5" fillId="0" borderId="37" xfId="0" applyFont="1" applyBorder="1"/>
    <xf numFmtId="167" fontId="15" fillId="0" borderId="40" xfId="0" applyNumberFormat="1" applyFont="1" applyBorder="1" applyAlignment="1">
      <alignment horizontal="center"/>
    </xf>
    <xf numFmtId="166" fontId="15" fillId="0" borderId="39" xfId="0" applyNumberFormat="1" applyFont="1" applyBorder="1" applyAlignment="1">
      <alignment horizontal="center"/>
    </xf>
    <xf numFmtId="167" fontId="15" fillId="0" borderId="39" xfId="0" applyNumberFormat="1" applyFont="1" applyBorder="1" applyAlignment="1">
      <alignment horizontal="center"/>
    </xf>
    <xf numFmtId="167" fontId="28" fillId="6" borderId="39" xfId="0" applyNumberFormat="1" applyFont="1" applyFill="1" applyBorder="1" applyAlignment="1">
      <alignment horizontal="center"/>
    </xf>
    <xf numFmtId="164" fontId="29" fillId="6" borderId="39" xfId="0" applyNumberFormat="1" applyFont="1" applyFill="1" applyBorder="1" applyAlignment="1">
      <alignment horizontal="center"/>
    </xf>
    <xf numFmtId="0" fontId="6" fillId="6" borderId="43" xfId="0" applyFont="1" applyFill="1" applyBorder="1"/>
    <xf numFmtId="0" fontId="8" fillId="6" borderId="44" xfId="0" applyFont="1" applyFill="1" applyBorder="1"/>
    <xf numFmtId="0" fontId="6" fillId="6" borderId="44" xfId="0" applyFont="1" applyFill="1" applyBorder="1"/>
    <xf numFmtId="0" fontId="29" fillId="6" borderId="44" xfId="0" applyFont="1" applyFill="1" applyBorder="1" applyAlignment="1">
      <alignment horizontal="right" vertical="center"/>
    </xf>
    <xf numFmtId="0" fontId="29" fillId="6" borderId="45" xfId="0" applyFont="1" applyFill="1" applyBorder="1"/>
    <xf numFmtId="167" fontId="12" fillId="2" borderId="0" xfId="0" applyNumberFormat="1" applyFont="1" applyFill="1" applyBorder="1" applyAlignment="1">
      <alignment horizontal="center"/>
    </xf>
    <xf numFmtId="0" fontId="12" fillId="2" borderId="2" xfId="0" applyFont="1" applyFill="1" applyBorder="1"/>
    <xf numFmtId="0" fontId="24" fillId="8" borderId="47" xfId="0" applyFont="1" applyFill="1" applyBorder="1" applyAlignment="1">
      <alignment horizontal="center" vertical="center"/>
    </xf>
    <xf numFmtId="0" fontId="6" fillId="4" borderId="54" xfId="0" applyFont="1" applyFill="1" applyBorder="1" applyAlignment="1">
      <alignment horizontal="center" vertical="center"/>
    </xf>
    <xf numFmtId="0" fontId="6" fillId="4" borderId="55" xfId="0" applyFont="1" applyFill="1" applyBorder="1" applyAlignment="1">
      <alignment horizontal="center" vertical="center"/>
    </xf>
    <xf numFmtId="0" fontId="15" fillId="2" borderId="56" xfId="0" applyFont="1" applyFill="1" applyBorder="1" applyAlignment="1">
      <alignment horizontal="center" vertical="center"/>
    </xf>
    <xf numFmtId="167" fontId="6" fillId="2" borderId="57" xfId="0" applyNumberFormat="1" applyFont="1" applyFill="1" applyBorder="1"/>
    <xf numFmtId="0" fontId="15" fillId="2" borderId="58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5" fillId="0" borderId="60" xfId="0" applyFont="1" applyBorder="1"/>
    <xf numFmtId="0" fontId="5" fillId="0" borderId="61" xfId="0" applyFont="1" applyBorder="1"/>
    <xf numFmtId="0" fontId="5" fillId="0" borderId="62" xfId="0" applyFont="1" applyBorder="1"/>
    <xf numFmtId="0" fontId="5" fillId="0" borderId="63" xfId="0" applyFont="1" applyBorder="1"/>
    <xf numFmtId="0" fontId="15" fillId="2" borderId="64" xfId="0" applyFont="1" applyFill="1" applyBorder="1" applyAlignment="1">
      <alignment horizontal="center" vertical="center"/>
    </xf>
    <xf numFmtId="164" fontId="16" fillId="2" borderId="65" xfId="0" applyNumberFormat="1" applyFont="1" applyFill="1" applyBorder="1" applyAlignment="1">
      <alignment horizontal="left" vertical="center"/>
    </xf>
    <xf numFmtId="164" fontId="8" fillId="2" borderId="65" xfId="0" applyNumberFormat="1" applyFont="1" applyFill="1" applyBorder="1"/>
    <xf numFmtId="164" fontId="16" fillId="2" borderId="65" xfId="0" applyNumberFormat="1" applyFont="1" applyFill="1" applyBorder="1" applyAlignment="1">
      <alignment horizontal="left"/>
    </xf>
    <xf numFmtId="164" fontId="8" fillId="2" borderId="65" xfId="0" applyNumberFormat="1" applyFont="1" applyFill="1" applyBorder="1" applyAlignment="1">
      <alignment horizontal="left"/>
    </xf>
    <xf numFmtId="167" fontId="6" fillId="2" borderId="66" xfId="0" applyNumberFormat="1" applyFont="1" applyFill="1" applyBorder="1" applyAlignment="1">
      <alignment horizontal="left"/>
    </xf>
    <xf numFmtId="0" fontId="12" fillId="2" borderId="22" xfId="0" applyFont="1" applyFill="1" applyBorder="1" applyAlignment="1"/>
    <xf numFmtId="0" fontId="12" fillId="2" borderId="50" xfId="0" applyFont="1" applyFill="1" applyBorder="1" applyAlignment="1"/>
    <xf numFmtId="0" fontId="32" fillId="9" borderId="47" xfId="0" applyFont="1" applyFill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6" fillId="0" borderId="0" xfId="0" applyFont="1" applyBorder="1"/>
    <xf numFmtId="9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6" fillId="0" borderId="2" xfId="0" applyFont="1" applyBorder="1"/>
    <xf numFmtId="0" fontId="34" fillId="0" borderId="37" xfId="0" applyFont="1" applyBorder="1"/>
    <xf numFmtId="167" fontId="29" fillId="6" borderId="45" xfId="0" applyNumberFormat="1" applyFont="1" applyFill="1" applyBorder="1"/>
    <xf numFmtId="0" fontId="15" fillId="2" borderId="59" xfId="0" applyFont="1" applyFill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167" fontId="36" fillId="0" borderId="40" xfId="0" applyNumberFormat="1" applyFont="1" applyBorder="1" applyAlignment="1">
      <alignment horizontal="center"/>
    </xf>
    <xf numFmtId="0" fontId="36" fillId="6" borderId="6" xfId="0" applyFont="1" applyFill="1" applyBorder="1" applyAlignment="1">
      <alignment horizontal="right"/>
    </xf>
    <xf numFmtId="9" fontId="36" fillId="6" borderId="1" xfId="0" applyNumberFormat="1" applyFont="1" applyFill="1" applyBorder="1" applyAlignment="1">
      <alignment horizontal="right"/>
    </xf>
    <xf numFmtId="167" fontId="36" fillId="6" borderId="41" xfId="0" applyNumberFormat="1" applyFont="1" applyFill="1" applyBorder="1" applyAlignment="1">
      <alignment horizontal="center"/>
    </xf>
    <xf numFmtId="167" fontId="36" fillId="2" borderId="40" xfId="0" applyNumberFormat="1" applyFont="1" applyFill="1" applyBorder="1" applyAlignment="1">
      <alignment horizontal="center"/>
    </xf>
    <xf numFmtId="167" fontId="36" fillId="0" borderId="39" xfId="0" applyNumberFormat="1" applyFont="1" applyBorder="1" applyAlignment="1">
      <alignment horizontal="center"/>
    </xf>
    <xf numFmtId="1" fontId="36" fillId="0" borderId="39" xfId="0" applyNumberFormat="1" applyFont="1" applyBorder="1" applyAlignment="1">
      <alignment horizontal="center"/>
    </xf>
    <xf numFmtId="3" fontId="6" fillId="10" borderId="0" xfId="0" applyNumberFormat="1" applyFont="1" applyFill="1" applyBorder="1"/>
    <xf numFmtId="165" fontId="6" fillId="10" borderId="0" xfId="0" quotePrefix="1" applyNumberFormat="1" applyFont="1" applyFill="1" applyBorder="1"/>
    <xf numFmtId="164" fontId="8" fillId="2" borderId="7" xfId="0" applyNumberFormat="1" applyFont="1" applyFill="1" applyBorder="1" applyAlignment="1">
      <alignment horizontal="center"/>
    </xf>
    <xf numFmtId="164" fontId="37" fillId="2" borderId="7" xfId="0" applyNumberFormat="1" applyFont="1" applyFill="1" applyBorder="1" applyAlignment="1">
      <alignment horizontal="left" vertical="center"/>
    </xf>
    <xf numFmtId="0" fontId="29" fillId="6" borderId="3" xfId="0" applyFont="1" applyFill="1" applyBorder="1" applyAlignment="1">
      <alignment horizontal="right" vertical="center"/>
    </xf>
    <xf numFmtId="0" fontId="29" fillId="6" borderId="4" xfId="0" applyFont="1" applyFill="1" applyBorder="1" applyAlignment="1">
      <alignment horizontal="right" vertical="center"/>
    </xf>
    <xf numFmtId="0" fontId="36" fillId="6" borderId="5" xfId="0" applyFont="1" applyFill="1" applyBorder="1" applyAlignment="1">
      <alignment horizontal="right"/>
    </xf>
    <xf numFmtId="0" fontId="36" fillId="6" borderId="0" xfId="0" applyFont="1" applyFill="1" applyBorder="1" applyAlignment="1">
      <alignment horizontal="right"/>
    </xf>
    <xf numFmtId="0" fontId="36" fillId="6" borderId="3" xfId="0" applyFont="1" applyFill="1" applyBorder="1" applyAlignment="1">
      <alignment horizontal="right"/>
    </xf>
    <xf numFmtId="0" fontId="36" fillId="6" borderId="4" xfId="0" applyFont="1" applyFill="1" applyBorder="1" applyAlignment="1">
      <alignment horizontal="right"/>
    </xf>
    <xf numFmtId="0" fontId="28" fillId="6" borderId="3" xfId="0" applyFont="1" applyFill="1" applyBorder="1" applyAlignment="1">
      <alignment horizontal="right"/>
    </xf>
    <xf numFmtId="0" fontId="28" fillId="6" borderId="4" xfId="0" applyFont="1" applyFill="1" applyBorder="1" applyAlignment="1">
      <alignment horizontal="right"/>
    </xf>
    <xf numFmtId="0" fontId="6" fillId="2" borderId="20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/>
    </xf>
    <xf numFmtId="0" fontId="18" fillId="6" borderId="52" xfId="0" applyFont="1" applyFill="1" applyBorder="1" applyAlignment="1">
      <alignment horizontal="center"/>
    </xf>
    <xf numFmtId="0" fontId="24" fillId="8" borderId="46" xfId="0" applyFont="1" applyFill="1" applyBorder="1" applyAlignment="1">
      <alignment horizontal="center" vertical="center"/>
    </xf>
    <xf numFmtId="0" fontId="24" fillId="8" borderId="47" xfId="0" applyFont="1" applyFill="1" applyBorder="1" applyAlignment="1">
      <alignment horizontal="center" vertical="center"/>
    </xf>
    <xf numFmtId="0" fontId="25" fillId="8" borderId="47" xfId="1" applyFont="1" applyFill="1" applyBorder="1" applyAlignment="1" applyProtection="1">
      <alignment horizontal="center" vertical="center"/>
    </xf>
    <xf numFmtId="0" fontId="25" fillId="8" borderId="48" xfId="1" applyFont="1" applyFill="1" applyBorder="1" applyAlignment="1" applyProtection="1">
      <alignment horizontal="center" vertical="center"/>
    </xf>
    <xf numFmtId="0" fontId="9" fillId="0" borderId="49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17" fillId="6" borderId="10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/>
    </xf>
    <xf numFmtId="0" fontId="16" fillId="2" borderId="52" xfId="0" applyFont="1" applyFill="1" applyBorder="1" applyAlignment="1">
      <alignment horizontal="center"/>
    </xf>
    <xf numFmtId="16" fontId="17" fillId="6" borderId="10" xfId="0" applyNumberFormat="1" applyFont="1" applyFill="1" applyBorder="1" applyAlignment="1">
      <alignment horizontal="center" vertical="center"/>
    </xf>
    <xf numFmtId="16" fontId="16" fillId="2" borderId="9" xfId="0" applyNumberFormat="1" applyFont="1" applyFill="1" applyBorder="1" applyAlignment="1">
      <alignment horizontal="center"/>
    </xf>
    <xf numFmtId="0" fontId="16" fillId="2" borderId="52" xfId="0" applyNumberFormat="1" applyFont="1" applyFill="1" applyBorder="1" applyAlignment="1">
      <alignment horizontal="center"/>
    </xf>
    <xf numFmtId="16" fontId="16" fillId="2" borderId="3" xfId="0" applyNumberFormat="1" applyFont="1" applyFill="1" applyBorder="1" applyAlignment="1">
      <alignment horizontal="center"/>
    </xf>
    <xf numFmtId="0" fontId="16" fillId="2" borderId="53" xfId="0" applyNumberFormat="1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2" borderId="50" xfId="0" applyFont="1" applyFill="1" applyBorder="1" applyAlignment="1">
      <alignment horizontal="center"/>
    </xf>
    <xf numFmtId="0" fontId="12" fillId="2" borderId="38" xfId="0" applyFont="1" applyFill="1" applyBorder="1" applyAlignment="1">
      <alignment horizontal="left" vertical="center" indent="2"/>
    </xf>
    <xf numFmtId="0" fontId="12" fillId="2" borderId="0" xfId="0" applyFont="1" applyFill="1" applyBorder="1" applyAlignment="1">
      <alignment horizontal="left" vertical="center" indent="2"/>
    </xf>
    <xf numFmtId="0" fontId="12" fillId="0" borderId="38" xfId="1" applyFont="1" applyBorder="1" applyAlignment="1" applyProtection="1">
      <alignment horizontal="left" vertical="center" indent="2"/>
    </xf>
    <xf numFmtId="0" fontId="12" fillId="0" borderId="0" xfId="1" applyFont="1" applyBorder="1" applyAlignment="1" applyProtection="1">
      <alignment horizontal="left" vertical="center" indent="2"/>
    </xf>
    <xf numFmtId="0" fontId="11" fillId="2" borderId="42" xfId="1" applyFont="1" applyFill="1" applyBorder="1" applyAlignment="1" applyProtection="1">
      <alignment horizontal="left" vertical="center" indent="2"/>
    </xf>
    <xf numFmtId="0" fontId="11" fillId="2" borderId="1" xfId="1" applyFont="1" applyFill="1" applyBorder="1" applyAlignment="1" applyProtection="1">
      <alignment horizontal="left" vertical="center" indent="2"/>
    </xf>
    <xf numFmtId="0" fontId="12" fillId="10" borderId="38" xfId="0" applyFont="1" applyFill="1" applyBorder="1" applyAlignment="1">
      <alignment horizontal="left" indent="2"/>
    </xf>
    <xf numFmtId="0" fontId="12" fillId="10" borderId="0" xfId="0" applyFont="1" applyFill="1" applyBorder="1" applyAlignment="1">
      <alignment horizontal="left" indent="2"/>
    </xf>
    <xf numFmtId="0" fontId="11" fillId="0" borderId="38" xfId="1" applyFont="1" applyBorder="1" applyAlignment="1" applyProtection="1">
      <alignment horizontal="left" vertical="center" indent="2"/>
    </xf>
    <xf numFmtId="0" fontId="11" fillId="0" borderId="0" xfId="1" applyFont="1" applyBorder="1" applyAlignment="1" applyProtection="1">
      <alignment horizontal="left" vertical="center" indent="2"/>
    </xf>
    <xf numFmtId="0" fontId="6" fillId="0" borderId="38" xfId="0" applyFont="1" applyBorder="1" applyAlignment="1">
      <alignment horizontal="left" vertical="center" indent="2"/>
    </xf>
    <xf numFmtId="0" fontId="6" fillId="0" borderId="0" xfId="0" applyFont="1" applyBorder="1" applyAlignment="1">
      <alignment horizontal="left" vertical="center" indent="2"/>
    </xf>
    <xf numFmtId="0" fontId="6" fillId="10" borderId="38" xfId="0" applyFont="1" applyFill="1" applyBorder="1" applyAlignment="1">
      <alignment horizontal="left" vertical="center" indent="2"/>
    </xf>
    <xf numFmtId="0" fontId="6" fillId="10" borderId="0" xfId="0" applyFont="1" applyFill="1" applyBorder="1" applyAlignment="1">
      <alignment horizontal="left" vertical="center" indent="2"/>
    </xf>
    <xf numFmtId="0" fontId="19" fillId="0" borderId="38" xfId="1" applyFont="1" applyBorder="1" applyAlignment="1" applyProtection="1">
      <alignment horizontal="left" vertical="center" indent="2"/>
    </xf>
    <xf numFmtId="0" fontId="19" fillId="0" borderId="0" xfId="1" applyFont="1" applyBorder="1" applyAlignment="1" applyProtection="1">
      <alignment horizontal="left" vertical="center" indent="2"/>
    </xf>
    <xf numFmtId="0" fontId="27" fillId="6" borderId="5" xfId="0" applyFont="1" applyFill="1" applyBorder="1" applyAlignment="1">
      <alignment horizontal="right"/>
    </xf>
    <xf numFmtId="0" fontId="27" fillId="6" borderId="0" xfId="0" applyFont="1" applyFill="1" applyBorder="1" applyAlignment="1">
      <alignment horizontal="right"/>
    </xf>
    <xf numFmtId="0" fontId="19" fillId="2" borderId="42" xfId="1" applyFont="1" applyFill="1" applyBorder="1" applyAlignment="1" applyProtection="1">
      <alignment horizontal="left" vertical="center" indent="2"/>
    </xf>
    <xf numFmtId="0" fontId="19" fillId="2" borderId="1" xfId="1" applyFont="1" applyFill="1" applyBorder="1" applyAlignment="1" applyProtection="1">
      <alignment horizontal="left" vertical="center" indent="2"/>
    </xf>
    <xf numFmtId="0" fontId="20" fillId="2" borderId="38" xfId="0" applyFont="1" applyFill="1" applyBorder="1" applyAlignment="1">
      <alignment horizontal="left" vertical="center" indent="2"/>
    </xf>
    <xf numFmtId="0" fontId="20" fillId="2" borderId="0" xfId="0" applyFont="1" applyFill="1" applyBorder="1" applyAlignment="1">
      <alignment horizontal="left" vertical="center" indent="2"/>
    </xf>
    <xf numFmtId="0" fontId="10" fillId="0" borderId="38" xfId="0" applyFont="1" applyBorder="1" applyAlignment="1">
      <alignment horizontal="left" vertical="center" indent="2"/>
    </xf>
    <xf numFmtId="0" fontId="10" fillId="0" borderId="0" xfId="0" applyFont="1" applyBorder="1" applyAlignment="1">
      <alignment horizontal="left" vertical="center" indent="2"/>
    </xf>
    <xf numFmtId="0" fontId="20" fillId="0" borderId="38" xfId="0" applyFont="1" applyFill="1" applyBorder="1" applyAlignment="1">
      <alignment horizontal="left" indent="2"/>
    </xf>
    <xf numFmtId="0" fontId="20" fillId="0" borderId="0" xfId="0" applyFont="1" applyFill="1" applyBorder="1" applyAlignment="1">
      <alignment horizontal="left" indent="2"/>
    </xf>
    <xf numFmtId="0" fontId="27" fillId="6" borderId="3" xfId="0" applyFont="1" applyFill="1" applyBorder="1" applyAlignment="1">
      <alignment horizontal="right"/>
    </xf>
    <xf numFmtId="0" fontId="27" fillId="6" borderId="4" xfId="0" applyFont="1" applyFill="1" applyBorder="1" applyAlignment="1">
      <alignment horizontal="right"/>
    </xf>
    <xf numFmtId="0" fontId="10" fillId="2" borderId="38" xfId="0" applyFont="1" applyFill="1" applyBorder="1" applyAlignment="1">
      <alignment horizontal="left" vertical="center" indent="2"/>
    </xf>
    <xf numFmtId="0" fontId="10" fillId="2" borderId="0" xfId="0" applyFont="1" applyFill="1" applyBorder="1" applyAlignment="1">
      <alignment horizontal="left" vertical="center" indent="2"/>
    </xf>
    <xf numFmtId="0" fontId="27" fillId="6" borderId="6" xfId="0" applyFont="1" applyFill="1" applyBorder="1" applyAlignment="1">
      <alignment horizontal="right"/>
    </xf>
    <xf numFmtId="0" fontId="27" fillId="6" borderId="1" xfId="0" applyFont="1" applyFill="1" applyBorder="1" applyAlignment="1">
      <alignment horizontal="right"/>
    </xf>
    <xf numFmtId="0" fontId="10" fillId="0" borderId="38" xfId="1" applyFont="1" applyBorder="1" applyAlignment="1" applyProtection="1">
      <alignment horizontal="left" vertical="center" indent="2"/>
    </xf>
    <xf numFmtId="0" fontId="10" fillId="0" borderId="0" xfId="1" applyFont="1" applyBorder="1" applyAlignment="1" applyProtection="1">
      <alignment horizontal="left" vertical="center" indent="2"/>
    </xf>
    <xf numFmtId="0" fontId="32" fillId="9" borderId="46" xfId="0" applyFont="1" applyFill="1" applyBorder="1" applyAlignment="1">
      <alignment horizontal="center" vertical="center"/>
    </xf>
    <xf numFmtId="0" fontId="32" fillId="9" borderId="47" xfId="0" applyFont="1" applyFill="1" applyBorder="1" applyAlignment="1">
      <alignment horizontal="center" vertical="center"/>
    </xf>
    <xf numFmtId="0" fontId="33" fillId="9" borderId="47" xfId="1" applyFont="1" applyFill="1" applyBorder="1" applyAlignment="1" applyProtection="1">
      <alignment horizontal="center" vertical="center"/>
    </xf>
    <xf numFmtId="0" fontId="33" fillId="9" borderId="48" xfId="1" applyFont="1" applyFill="1" applyBorder="1" applyAlignment="1" applyProtection="1">
      <alignment horizontal="center" vertical="center"/>
    </xf>
    <xf numFmtId="0" fontId="16" fillId="2" borderId="10" xfId="0" applyFont="1" applyFill="1" applyBorder="1" applyAlignment="1">
      <alignment horizontal="left"/>
    </xf>
    <xf numFmtId="0" fontId="16" fillId="2" borderId="9" xfId="0" applyFont="1" applyFill="1" applyBorder="1" applyAlignment="1">
      <alignment horizontal="left"/>
    </xf>
    <xf numFmtId="0" fontId="17" fillId="6" borderId="10" xfId="0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/>
    </xf>
    <xf numFmtId="0" fontId="12" fillId="2" borderId="67" xfId="0" applyFont="1" applyFill="1" applyBorder="1" applyAlignment="1">
      <alignment horizontal="center"/>
    </xf>
    <xf numFmtId="16" fontId="17" fillId="6" borderId="10" xfId="0" applyNumberFormat="1" applyFont="1" applyFill="1" applyBorder="1" applyAlignment="1">
      <alignment horizontal="center"/>
    </xf>
    <xf numFmtId="0" fontId="17" fillId="6" borderId="9" xfId="0" applyNumberFormat="1" applyFont="1" applyFill="1" applyBorder="1" applyAlignment="1">
      <alignment horizontal="center"/>
    </xf>
    <xf numFmtId="0" fontId="16" fillId="2" borderId="9" xfId="0" applyNumberFormat="1" applyFont="1" applyFill="1" applyBorder="1" applyAlignment="1">
      <alignment horizontal="center"/>
    </xf>
    <xf numFmtId="0" fontId="17" fillId="6" borderId="1" xfId="0" applyNumberFormat="1" applyFont="1" applyFill="1" applyBorder="1" applyAlignment="1">
      <alignment horizontal="center"/>
    </xf>
    <xf numFmtId="0" fontId="17" fillId="6" borderId="11" xfId="0" applyNumberFormat="1" applyFont="1" applyFill="1" applyBorder="1" applyAlignment="1">
      <alignment horizontal="center"/>
    </xf>
    <xf numFmtId="0" fontId="16" fillId="2" borderId="69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7" fillId="6" borderId="69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16" fontId="17" fillId="6" borderId="69" xfId="0" applyNumberFormat="1" applyFont="1" applyFill="1" applyBorder="1" applyAlignment="1">
      <alignment horizontal="center" vertical="center"/>
    </xf>
    <xf numFmtId="16" fontId="17" fillId="6" borderId="4" xfId="0" applyNumberFormat="1" applyFont="1" applyFill="1" applyBorder="1" applyAlignment="1">
      <alignment horizontal="center" vertical="center"/>
    </xf>
    <xf numFmtId="20" fontId="17" fillId="6" borderId="69" xfId="0" applyNumberFormat="1" applyFont="1" applyFill="1" applyBorder="1" applyAlignment="1">
      <alignment horizontal="center" vertical="center"/>
    </xf>
    <xf numFmtId="20" fontId="17" fillId="6" borderId="4" xfId="0" applyNumberFormat="1" applyFont="1" applyFill="1" applyBorder="1" applyAlignment="1">
      <alignment horizontal="center" vertical="center"/>
    </xf>
    <xf numFmtId="20" fontId="17" fillId="6" borderId="10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1">
    <dxf>
      <fill>
        <patternFill>
          <bgColor theme="6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42A2B"/>
      <color rgb="FFB44C49"/>
      <color rgb="FFFF98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522675</xdr:colOff>
      <xdr:row>1</xdr:row>
      <xdr:rowOff>322580</xdr:rowOff>
    </xdr:from>
    <xdr:to>
      <xdr:col>2</xdr:col>
      <xdr:colOff>12140910</xdr:colOff>
      <xdr:row>5</xdr:row>
      <xdr:rowOff>701746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3" t="27259" r="20198" b="37416"/>
        <a:stretch/>
      </xdr:blipFill>
      <xdr:spPr>
        <a:xfrm>
          <a:off x="2745175" y="1063413"/>
          <a:ext cx="13417402" cy="3448333"/>
        </a:xfrm>
        <a:prstGeom prst="rect">
          <a:avLst/>
        </a:prstGeom>
      </xdr:spPr>
    </xdr:pic>
    <xdr:clientData/>
  </xdr:twoCellAnchor>
  <xdr:twoCellAnchor editAs="oneCell">
    <xdr:from>
      <xdr:col>4</xdr:col>
      <xdr:colOff>2116667</xdr:colOff>
      <xdr:row>67</xdr:row>
      <xdr:rowOff>149646</xdr:rowOff>
    </xdr:from>
    <xdr:to>
      <xdr:col>6</xdr:col>
      <xdr:colOff>0</xdr:colOff>
      <xdr:row>74</xdr:row>
      <xdr:rowOff>105833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45" r="8369" b="2646"/>
        <a:stretch/>
      </xdr:blipFill>
      <xdr:spPr>
        <a:xfrm>
          <a:off x="23036389" y="52078535"/>
          <a:ext cx="4233333" cy="5600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330200</xdr:rowOff>
    </xdr:from>
    <xdr:to>
      <xdr:col>2</xdr:col>
      <xdr:colOff>10570210</xdr:colOff>
      <xdr:row>5</xdr:row>
      <xdr:rowOff>402590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D45A95-58FA-40AB-8D94-F143249352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3" t="27259" r="20198" b="37416"/>
        <a:stretch/>
      </xdr:blipFill>
      <xdr:spPr>
        <a:xfrm>
          <a:off x="2369185" y="1059815"/>
          <a:ext cx="12252960" cy="3091815"/>
        </a:xfrm>
        <a:prstGeom prst="rect">
          <a:avLst/>
        </a:prstGeom>
      </xdr:spPr>
    </xdr:pic>
    <xdr:clientData/>
  </xdr:twoCellAnchor>
  <xdr:twoCellAnchor editAs="oneCell">
    <xdr:from>
      <xdr:col>2</xdr:col>
      <xdr:colOff>5642540</xdr:colOff>
      <xdr:row>65</xdr:row>
      <xdr:rowOff>222109</xdr:rowOff>
    </xdr:from>
    <xdr:to>
      <xdr:col>2</xdr:col>
      <xdr:colOff>10762083</xdr:colOff>
      <xdr:row>72</xdr:row>
      <xdr:rowOff>435520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455B47-4947-4B55-B78D-449F1F794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4207" y="50739887"/>
          <a:ext cx="5119543" cy="586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AJILLASAGUAYO@GMAIL.COM" TargetMode="External"/><Relationship Id="rId2" Type="http://schemas.openxmlformats.org/officeDocument/2006/relationships/hyperlink" Target="http://www.vajillasaguayo.com/" TargetMode="External"/><Relationship Id="rId1" Type="http://schemas.openxmlformats.org/officeDocument/2006/relationships/hyperlink" Target="mailto:VAJILLASAGIUAYO@GAMIL.COM" TargetMode="External"/><Relationship Id="rId6" Type="http://schemas.openxmlformats.org/officeDocument/2006/relationships/image" Target="../media/image1.png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VAJILLASAGUAYO@GMAIL.COM" TargetMode="External"/><Relationship Id="rId2" Type="http://schemas.openxmlformats.org/officeDocument/2006/relationships/hyperlink" Target="http://www.vajillasaguayo.com/" TargetMode="External"/><Relationship Id="rId1" Type="http://schemas.openxmlformats.org/officeDocument/2006/relationships/hyperlink" Target="mailto:VAJILLASAGIUAYO@GAMIL.COM" TargetMode="External"/><Relationship Id="rId6" Type="http://schemas.openxmlformats.org/officeDocument/2006/relationships/image" Target="../media/image4.png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Z76"/>
  <sheetViews>
    <sheetView tabSelected="1" view="pageBreakPreview" zoomScale="27" zoomScaleNormal="82" zoomScaleSheetLayoutView="30" workbookViewId="0">
      <selection activeCell="D3" sqref="D3:F3"/>
    </sheetView>
  </sheetViews>
  <sheetFormatPr baseColWidth="10" defaultColWidth="11.44140625" defaultRowHeight="27" customHeight="1"/>
  <cols>
    <col min="1" max="1" width="32.6640625" style="10" customWidth="1"/>
    <col min="2" max="2" width="26.33203125" style="11" customWidth="1"/>
    <col min="3" max="3" width="201.21875" style="11" customWidth="1"/>
    <col min="4" max="4" width="45.109375" style="11" customWidth="1"/>
    <col min="5" max="5" width="51.33203125" style="11" customWidth="1"/>
    <col min="6" max="6" width="41.44140625" style="11" customWidth="1"/>
    <col min="7" max="7" width="153.5546875" style="11" customWidth="1"/>
    <col min="8" max="8" width="43.77734375" style="11" customWidth="1"/>
    <col min="9" max="9" width="70.88671875" style="11" customWidth="1"/>
    <col min="10" max="10" width="44.6640625" style="10" customWidth="1"/>
    <col min="11" max="234" width="11.44140625" style="10"/>
    <col min="235" max="16384" width="11.44140625" style="11"/>
  </cols>
  <sheetData>
    <row r="1" spans="2:9" ht="57.6" customHeight="1">
      <c r="B1" s="133" t="s">
        <v>38</v>
      </c>
      <c r="C1" s="134"/>
      <c r="D1" s="134" t="s">
        <v>72</v>
      </c>
      <c r="E1" s="134"/>
      <c r="F1" s="134"/>
      <c r="G1" s="80" t="s">
        <v>74</v>
      </c>
      <c r="H1" s="135" t="s">
        <v>73</v>
      </c>
      <c r="I1" s="136"/>
    </row>
    <row r="2" spans="2:9" ht="57.75" customHeight="1">
      <c r="B2" s="137"/>
      <c r="C2" s="138"/>
      <c r="D2" s="128" t="s">
        <v>28</v>
      </c>
      <c r="E2" s="128"/>
      <c r="F2" s="129"/>
      <c r="G2" s="149" t="s">
        <v>197</v>
      </c>
      <c r="H2" s="150"/>
      <c r="I2" s="151"/>
    </row>
    <row r="3" spans="2:9" ht="60" customHeight="1">
      <c r="B3" s="139"/>
      <c r="C3" s="140"/>
      <c r="D3" s="200"/>
      <c r="E3" s="201"/>
      <c r="F3" s="130"/>
      <c r="G3" s="12" t="s">
        <v>60</v>
      </c>
      <c r="H3" s="131"/>
      <c r="I3" s="132"/>
    </row>
    <row r="4" spans="2:9" ht="60" customHeight="1">
      <c r="B4" s="139"/>
      <c r="C4" s="140"/>
      <c r="D4" s="202"/>
      <c r="E4" s="203"/>
      <c r="F4" s="141"/>
      <c r="G4" s="12" t="s">
        <v>33</v>
      </c>
      <c r="H4" s="142"/>
      <c r="I4" s="143"/>
    </row>
    <row r="5" spans="2:9" ht="60" customHeight="1">
      <c r="B5" s="139"/>
      <c r="C5" s="140"/>
      <c r="D5" s="204"/>
      <c r="E5" s="205"/>
      <c r="F5" s="144"/>
      <c r="G5" s="39" t="s">
        <v>34</v>
      </c>
      <c r="H5" s="145"/>
      <c r="I5" s="146"/>
    </row>
    <row r="6" spans="2:9" ht="60" customHeight="1">
      <c r="B6" s="139"/>
      <c r="C6" s="140"/>
      <c r="D6" s="206"/>
      <c r="E6" s="207"/>
      <c r="F6" s="208"/>
      <c r="G6" s="13" t="s">
        <v>133</v>
      </c>
      <c r="H6" s="147"/>
      <c r="I6" s="148"/>
    </row>
    <row r="7" spans="2:9" ht="60" customHeight="1">
      <c r="B7" s="81" t="s">
        <v>0</v>
      </c>
      <c r="C7" s="42" t="s">
        <v>1</v>
      </c>
      <c r="D7" s="41" t="s">
        <v>27</v>
      </c>
      <c r="E7" s="48" t="s">
        <v>24</v>
      </c>
      <c r="F7" s="51" t="s">
        <v>0</v>
      </c>
      <c r="G7" s="40" t="s">
        <v>1</v>
      </c>
      <c r="H7" s="40" t="s">
        <v>27</v>
      </c>
      <c r="I7" s="82" t="s">
        <v>24</v>
      </c>
    </row>
    <row r="8" spans="2:9" ht="60" customHeight="1">
      <c r="B8" s="83"/>
      <c r="C8" s="34" t="s">
        <v>76</v>
      </c>
      <c r="D8" s="35">
        <v>200</v>
      </c>
      <c r="E8" s="36">
        <f t="shared" ref="E8:E13" si="0">B8*D8</f>
        <v>0</v>
      </c>
      <c r="F8" s="50"/>
      <c r="G8" s="37" t="s">
        <v>58</v>
      </c>
      <c r="H8" s="38">
        <v>3500</v>
      </c>
      <c r="I8" s="84">
        <f>H8*F8</f>
        <v>0</v>
      </c>
    </row>
    <row r="9" spans="2:9" ht="60" customHeight="1">
      <c r="B9" s="57"/>
      <c r="C9" s="25" t="s">
        <v>79</v>
      </c>
      <c r="D9" s="21">
        <v>150</v>
      </c>
      <c r="E9" s="30">
        <f t="shared" si="0"/>
        <v>0</v>
      </c>
      <c r="F9" s="52"/>
      <c r="G9" s="31" t="s">
        <v>155</v>
      </c>
      <c r="H9" s="24">
        <v>20000</v>
      </c>
      <c r="I9" s="84">
        <f t="shared" ref="I9:I67" si="1">H9*F9</f>
        <v>0</v>
      </c>
    </row>
    <row r="10" spans="2:9" ht="60" customHeight="1">
      <c r="B10" s="57"/>
      <c r="C10" s="25" t="s">
        <v>80</v>
      </c>
      <c r="D10" s="21">
        <v>140</v>
      </c>
      <c r="E10" s="30">
        <f t="shared" si="0"/>
        <v>0</v>
      </c>
      <c r="F10" s="53"/>
      <c r="G10" s="25" t="s">
        <v>156</v>
      </c>
      <c r="H10" s="24">
        <v>15000</v>
      </c>
      <c r="I10" s="84">
        <f t="shared" si="1"/>
        <v>0</v>
      </c>
    </row>
    <row r="11" spans="2:9" ht="60" customHeight="1">
      <c r="B11" s="57"/>
      <c r="C11" s="25" t="s">
        <v>81</v>
      </c>
      <c r="D11" s="21">
        <v>140</v>
      </c>
      <c r="E11" s="56">
        <f t="shared" si="0"/>
        <v>0</v>
      </c>
      <c r="F11" s="54"/>
      <c r="G11" s="25" t="s">
        <v>164</v>
      </c>
      <c r="H11" s="24">
        <v>15000</v>
      </c>
      <c r="I11" s="84">
        <f t="shared" si="1"/>
        <v>0</v>
      </c>
    </row>
    <row r="12" spans="2:9" ht="60" customHeight="1">
      <c r="B12" s="57"/>
      <c r="C12" s="25" t="s">
        <v>77</v>
      </c>
      <c r="D12" s="21">
        <v>120</v>
      </c>
      <c r="E12" s="56">
        <f t="shared" si="0"/>
        <v>0</v>
      </c>
      <c r="F12" s="43"/>
      <c r="G12" s="27" t="s">
        <v>25</v>
      </c>
      <c r="H12" s="24">
        <v>500</v>
      </c>
      <c r="I12" s="84">
        <f t="shared" si="1"/>
        <v>0</v>
      </c>
    </row>
    <row r="13" spans="2:9" ht="60" customHeight="1">
      <c r="B13" s="57"/>
      <c r="C13" s="25" t="s">
        <v>78</v>
      </c>
      <c r="D13" s="20">
        <v>200</v>
      </c>
      <c r="E13" s="30">
        <f t="shared" si="0"/>
        <v>0</v>
      </c>
      <c r="F13" s="57"/>
      <c r="G13" s="26" t="s">
        <v>62</v>
      </c>
      <c r="H13" s="24">
        <v>500</v>
      </c>
      <c r="I13" s="84">
        <f t="shared" si="1"/>
        <v>0</v>
      </c>
    </row>
    <row r="14" spans="2:9" ht="60" customHeight="1">
      <c r="B14" s="57"/>
      <c r="C14" s="25" t="s">
        <v>82</v>
      </c>
      <c r="D14" s="20">
        <v>100</v>
      </c>
      <c r="E14" s="56">
        <f>B14*D14</f>
        <v>0</v>
      </c>
      <c r="F14" s="55"/>
      <c r="G14" s="25" t="s">
        <v>171</v>
      </c>
      <c r="H14" s="24">
        <v>2000</v>
      </c>
      <c r="I14" s="84">
        <f t="shared" si="1"/>
        <v>0</v>
      </c>
    </row>
    <row r="15" spans="2:9" ht="60" customHeight="1">
      <c r="B15" s="58"/>
      <c r="C15" s="25" t="s">
        <v>83</v>
      </c>
      <c r="D15" s="21">
        <v>100</v>
      </c>
      <c r="E15" s="56">
        <f t="shared" ref="E15:E51" si="2">B15*D15</f>
        <v>0</v>
      </c>
      <c r="F15" s="55"/>
      <c r="G15" s="25" t="s">
        <v>141</v>
      </c>
      <c r="H15" s="24">
        <v>700</v>
      </c>
      <c r="I15" s="84">
        <f t="shared" si="1"/>
        <v>0</v>
      </c>
    </row>
    <row r="16" spans="2:9" ht="60" customHeight="1">
      <c r="B16" s="58"/>
      <c r="C16" s="25" t="s">
        <v>84</v>
      </c>
      <c r="D16" s="21">
        <v>100</v>
      </c>
      <c r="E16" s="30">
        <f t="shared" si="2"/>
        <v>0</v>
      </c>
      <c r="F16" s="58"/>
      <c r="G16" s="25" t="s">
        <v>142</v>
      </c>
      <c r="H16" s="24">
        <v>3000</v>
      </c>
      <c r="I16" s="84">
        <f t="shared" si="1"/>
        <v>0</v>
      </c>
    </row>
    <row r="17" spans="2:9" ht="60" customHeight="1">
      <c r="B17" s="58"/>
      <c r="C17" s="25" t="s">
        <v>85</v>
      </c>
      <c r="D17" s="21">
        <v>250</v>
      </c>
      <c r="E17" s="56">
        <f t="shared" si="2"/>
        <v>0</v>
      </c>
      <c r="F17" s="55"/>
      <c r="G17" s="25" t="s">
        <v>170</v>
      </c>
      <c r="H17" s="24">
        <v>3000</v>
      </c>
      <c r="I17" s="84">
        <f t="shared" si="1"/>
        <v>0</v>
      </c>
    </row>
    <row r="18" spans="2:9" ht="60" customHeight="1">
      <c r="B18" s="58"/>
      <c r="C18" s="25" t="s">
        <v>86</v>
      </c>
      <c r="D18" s="21">
        <v>400</v>
      </c>
      <c r="E18" s="30">
        <f t="shared" si="2"/>
        <v>0</v>
      </c>
      <c r="F18" s="58"/>
      <c r="G18" s="25" t="s">
        <v>143</v>
      </c>
      <c r="H18" s="24">
        <v>700</v>
      </c>
      <c r="I18" s="84">
        <f t="shared" si="1"/>
        <v>0</v>
      </c>
    </row>
    <row r="19" spans="2:9" ht="60" customHeight="1">
      <c r="B19" s="57"/>
      <c r="C19" s="25" t="s">
        <v>87</v>
      </c>
      <c r="D19" s="21">
        <v>450</v>
      </c>
      <c r="E19" s="56">
        <f t="shared" si="2"/>
        <v>0</v>
      </c>
      <c r="F19" s="54"/>
      <c r="G19" s="25" t="s">
        <v>41</v>
      </c>
      <c r="H19" s="24">
        <v>700</v>
      </c>
      <c r="I19" s="84">
        <f t="shared" si="1"/>
        <v>0</v>
      </c>
    </row>
    <row r="20" spans="2:9" ht="60" customHeight="1">
      <c r="B20" s="57"/>
      <c r="C20" s="25" t="s">
        <v>88</v>
      </c>
      <c r="D20" s="21">
        <v>150</v>
      </c>
      <c r="E20" s="30">
        <f t="shared" si="2"/>
        <v>0</v>
      </c>
      <c r="F20" s="57"/>
      <c r="G20" s="25" t="s">
        <v>40</v>
      </c>
      <c r="H20" s="24">
        <v>120</v>
      </c>
      <c r="I20" s="84">
        <f t="shared" si="1"/>
        <v>0</v>
      </c>
    </row>
    <row r="21" spans="2:9" ht="60" customHeight="1">
      <c r="B21" s="57"/>
      <c r="C21" s="25" t="s">
        <v>89</v>
      </c>
      <c r="D21" s="21">
        <v>200</v>
      </c>
      <c r="E21" s="30">
        <f t="shared" si="2"/>
        <v>0</v>
      </c>
      <c r="F21" s="57"/>
      <c r="G21" s="25" t="s">
        <v>154</v>
      </c>
      <c r="H21" s="24">
        <v>150</v>
      </c>
      <c r="I21" s="84">
        <f t="shared" si="1"/>
        <v>0</v>
      </c>
    </row>
    <row r="22" spans="2:9" ht="60" customHeight="1">
      <c r="B22" s="57"/>
      <c r="C22" s="25" t="s">
        <v>90</v>
      </c>
      <c r="D22" s="21">
        <v>300</v>
      </c>
      <c r="E22" s="30">
        <f t="shared" si="2"/>
        <v>0</v>
      </c>
      <c r="F22" s="57"/>
      <c r="G22" s="25" t="s">
        <v>153</v>
      </c>
      <c r="H22" s="24">
        <v>150</v>
      </c>
      <c r="I22" s="84">
        <f t="shared" si="1"/>
        <v>0</v>
      </c>
    </row>
    <row r="23" spans="2:9" ht="60" customHeight="1">
      <c r="B23" s="57"/>
      <c r="C23" s="25" t="s">
        <v>91</v>
      </c>
      <c r="D23" s="21">
        <v>300</v>
      </c>
      <c r="E23" s="30">
        <f t="shared" si="2"/>
        <v>0</v>
      </c>
      <c r="F23" s="57"/>
      <c r="G23" s="25" t="s">
        <v>42</v>
      </c>
      <c r="H23" s="23">
        <v>3300</v>
      </c>
      <c r="I23" s="84">
        <f t="shared" si="1"/>
        <v>0</v>
      </c>
    </row>
    <row r="24" spans="2:9" ht="60" customHeight="1">
      <c r="B24" s="57"/>
      <c r="C24" s="25" t="s">
        <v>92</v>
      </c>
      <c r="D24" s="21">
        <v>120</v>
      </c>
      <c r="E24" s="30">
        <f t="shared" si="2"/>
        <v>0</v>
      </c>
      <c r="F24" s="57"/>
      <c r="G24" s="25" t="s">
        <v>6</v>
      </c>
      <c r="H24" s="23">
        <v>3500</v>
      </c>
      <c r="I24" s="84">
        <f t="shared" si="1"/>
        <v>0</v>
      </c>
    </row>
    <row r="25" spans="2:9" ht="60" customHeight="1">
      <c r="B25" s="57"/>
      <c r="C25" s="25" t="s">
        <v>109</v>
      </c>
      <c r="D25" s="21">
        <v>150</v>
      </c>
      <c r="E25" s="30">
        <f t="shared" si="2"/>
        <v>0</v>
      </c>
      <c r="F25" s="57"/>
      <c r="G25" s="25" t="s">
        <v>44</v>
      </c>
      <c r="H25" s="24">
        <v>6000</v>
      </c>
      <c r="I25" s="84">
        <f t="shared" si="1"/>
        <v>0</v>
      </c>
    </row>
    <row r="26" spans="2:9" ht="60" customHeight="1">
      <c r="B26" s="57"/>
      <c r="C26" s="25" t="s">
        <v>110</v>
      </c>
      <c r="D26" s="21">
        <v>120</v>
      </c>
      <c r="E26" s="30">
        <f t="shared" si="2"/>
        <v>0</v>
      </c>
      <c r="F26" s="57"/>
      <c r="G26" s="25" t="s">
        <v>190</v>
      </c>
      <c r="H26" s="24">
        <v>3500</v>
      </c>
      <c r="I26" s="84">
        <f t="shared" si="1"/>
        <v>0</v>
      </c>
    </row>
    <row r="27" spans="2:9" ht="60" customHeight="1">
      <c r="B27" s="57"/>
      <c r="C27" s="25" t="s">
        <v>111</v>
      </c>
      <c r="D27" s="21">
        <v>120</v>
      </c>
      <c r="E27" s="56">
        <f t="shared" si="2"/>
        <v>0</v>
      </c>
      <c r="F27" s="54"/>
      <c r="G27" s="25" t="s">
        <v>191</v>
      </c>
      <c r="H27" s="24">
        <v>3500</v>
      </c>
      <c r="I27" s="84">
        <f t="shared" si="1"/>
        <v>0</v>
      </c>
    </row>
    <row r="28" spans="2:9" ht="60" customHeight="1">
      <c r="B28" s="57"/>
      <c r="C28" s="25" t="s">
        <v>112</v>
      </c>
      <c r="D28" s="21">
        <v>120</v>
      </c>
      <c r="E28" s="30">
        <f t="shared" si="2"/>
        <v>0</v>
      </c>
      <c r="F28" s="57"/>
      <c r="G28" s="27" t="s">
        <v>189</v>
      </c>
      <c r="H28" s="23">
        <v>3500</v>
      </c>
      <c r="I28" s="84">
        <f t="shared" si="1"/>
        <v>0</v>
      </c>
    </row>
    <row r="29" spans="2:9" ht="60" customHeight="1">
      <c r="B29" s="57"/>
      <c r="C29" s="25" t="s">
        <v>113</v>
      </c>
      <c r="D29" s="21">
        <v>120</v>
      </c>
      <c r="E29" s="56">
        <f t="shared" si="2"/>
        <v>0</v>
      </c>
      <c r="F29" s="54"/>
      <c r="G29" s="25" t="s">
        <v>188</v>
      </c>
      <c r="H29" s="23">
        <v>3500</v>
      </c>
      <c r="I29" s="84">
        <f t="shared" si="1"/>
        <v>0</v>
      </c>
    </row>
    <row r="30" spans="2:9" ht="60" customHeight="1">
      <c r="B30" s="57"/>
      <c r="C30" s="25" t="s">
        <v>116</v>
      </c>
      <c r="D30" s="21">
        <v>120</v>
      </c>
      <c r="E30" s="30">
        <f t="shared" si="2"/>
        <v>0</v>
      </c>
      <c r="F30" s="57"/>
      <c r="G30" s="25" t="s">
        <v>192</v>
      </c>
      <c r="H30" s="24">
        <v>2600</v>
      </c>
      <c r="I30" s="84">
        <f t="shared" si="1"/>
        <v>0</v>
      </c>
    </row>
    <row r="31" spans="2:9" ht="60" customHeight="1">
      <c r="B31" s="57"/>
      <c r="C31" s="25" t="s">
        <v>114</v>
      </c>
      <c r="D31" s="21">
        <v>120</v>
      </c>
      <c r="E31" s="30">
        <f t="shared" si="2"/>
        <v>0</v>
      </c>
      <c r="F31" s="57"/>
      <c r="G31" s="25" t="s">
        <v>193</v>
      </c>
      <c r="H31" s="24">
        <v>500</v>
      </c>
      <c r="I31" s="84">
        <f t="shared" si="1"/>
        <v>0</v>
      </c>
    </row>
    <row r="32" spans="2:9" ht="60" customHeight="1">
      <c r="B32" s="57"/>
      <c r="C32" s="25" t="s">
        <v>115</v>
      </c>
      <c r="D32" s="21">
        <v>120</v>
      </c>
      <c r="E32" s="30">
        <f t="shared" si="2"/>
        <v>0</v>
      </c>
      <c r="F32" s="58"/>
      <c r="G32" s="26" t="s">
        <v>26</v>
      </c>
      <c r="H32" s="23">
        <v>750</v>
      </c>
      <c r="I32" s="84">
        <f t="shared" si="1"/>
        <v>0</v>
      </c>
    </row>
    <row r="33" spans="2:9" ht="60" customHeight="1">
      <c r="B33" s="57"/>
      <c r="C33" s="25" t="s">
        <v>120</v>
      </c>
      <c r="D33" s="21">
        <v>120</v>
      </c>
      <c r="E33" s="30">
        <f t="shared" si="2"/>
        <v>0</v>
      </c>
      <c r="F33" s="57"/>
      <c r="G33" s="25" t="s">
        <v>187</v>
      </c>
      <c r="H33" s="24">
        <v>1000</v>
      </c>
      <c r="I33" s="84">
        <f t="shared" si="1"/>
        <v>0</v>
      </c>
    </row>
    <row r="34" spans="2:9" ht="60" customHeight="1">
      <c r="B34" s="57"/>
      <c r="C34" s="25" t="s">
        <v>118</v>
      </c>
      <c r="D34" s="21">
        <v>120</v>
      </c>
      <c r="E34" s="56">
        <f t="shared" si="2"/>
        <v>0</v>
      </c>
      <c r="F34" s="54"/>
      <c r="G34" s="25" t="s">
        <v>194</v>
      </c>
      <c r="H34" s="23">
        <v>2100</v>
      </c>
      <c r="I34" s="84">
        <f t="shared" si="1"/>
        <v>0</v>
      </c>
    </row>
    <row r="35" spans="2:9" ht="60" customHeight="1">
      <c r="B35" s="57"/>
      <c r="C35" s="25" t="s">
        <v>119</v>
      </c>
      <c r="D35" s="21">
        <v>120</v>
      </c>
      <c r="E35" s="30">
        <f t="shared" si="2"/>
        <v>0</v>
      </c>
      <c r="F35" s="57"/>
      <c r="G35" s="25" t="s">
        <v>195</v>
      </c>
      <c r="H35" s="23">
        <v>3500</v>
      </c>
      <c r="I35" s="84">
        <f t="shared" si="1"/>
        <v>0</v>
      </c>
    </row>
    <row r="36" spans="2:9" ht="60" customHeight="1">
      <c r="B36" s="57"/>
      <c r="C36" s="25" t="s">
        <v>117</v>
      </c>
      <c r="D36" s="21">
        <v>120</v>
      </c>
      <c r="E36" s="30">
        <f>D36*B36</f>
        <v>0</v>
      </c>
      <c r="F36" s="57"/>
      <c r="G36" s="25" t="s">
        <v>66</v>
      </c>
      <c r="H36" s="24">
        <v>300</v>
      </c>
      <c r="I36" s="84">
        <f t="shared" si="1"/>
        <v>0</v>
      </c>
    </row>
    <row r="37" spans="2:9" ht="60" customHeight="1">
      <c r="B37" s="58"/>
      <c r="C37" s="25" t="s">
        <v>121</v>
      </c>
      <c r="D37" s="21">
        <v>120</v>
      </c>
      <c r="E37" s="30">
        <f t="shared" si="2"/>
        <v>0</v>
      </c>
      <c r="F37" s="57"/>
      <c r="G37" s="25" t="s">
        <v>132</v>
      </c>
      <c r="H37" s="24">
        <v>2000</v>
      </c>
      <c r="I37" s="84">
        <f t="shared" si="1"/>
        <v>0</v>
      </c>
    </row>
    <row r="38" spans="2:9" ht="60" customHeight="1">
      <c r="B38" s="57"/>
      <c r="C38" s="25" t="s">
        <v>122</v>
      </c>
      <c r="D38" s="21">
        <v>120</v>
      </c>
      <c r="E38" s="56">
        <f t="shared" si="2"/>
        <v>0</v>
      </c>
      <c r="F38" s="55"/>
      <c r="G38" s="26" t="s">
        <v>130</v>
      </c>
      <c r="H38" s="24">
        <v>500</v>
      </c>
      <c r="I38" s="84">
        <f t="shared" si="1"/>
        <v>0</v>
      </c>
    </row>
    <row r="39" spans="2:9" ht="60" customHeight="1">
      <c r="B39" s="57"/>
      <c r="C39" s="25" t="s">
        <v>134</v>
      </c>
      <c r="D39" s="20">
        <v>130</v>
      </c>
      <c r="E39" s="30">
        <f t="shared" si="2"/>
        <v>0</v>
      </c>
      <c r="F39" s="57"/>
      <c r="G39" s="25" t="s">
        <v>45</v>
      </c>
      <c r="H39" s="24">
        <v>1000</v>
      </c>
      <c r="I39" s="84">
        <f t="shared" si="1"/>
        <v>0</v>
      </c>
    </row>
    <row r="40" spans="2:9" ht="60" customHeight="1">
      <c r="B40" s="57"/>
      <c r="C40" s="25" t="s">
        <v>126</v>
      </c>
      <c r="D40" s="20">
        <v>130</v>
      </c>
      <c r="E40" s="30">
        <f t="shared" si="2"/>
        <v>0</v>
      </c>
      <c r="F40" s="58"/>
      <c r="G40" s="26" t="s">
        <v>131</v>
      </c>
      <c r="H40" s="24">
        <v>10000</v>
      </c>
      <c r="I40" s="84">
        <f t="shared" si="1"/>
        <v>0</v>
      </c>
    </row>
    <row r="41" spans="2:9" ht="60" customHeight="1">
      <c r="B41" s="57"/>
      <c r="C41" s="25" t="s">
        <v>135</v>
      </c>
      <c r="D41" s="21">
        <v>150</v>
      </c>
      <c r="E41" s="56">
        <f t="shared" si="2"/>
        <v>0</v>
      </c>
      <c r="F41" s="54"/>
      <c r="G41" s="25" t="s">
        <v>46</v>
      </c>
      <c r="H41" s="23">
        <v>150</v>
      </c>
      <c r="I41" s="84">
        <f t="shared" si="1"/>
        <v>0</v>
      </c>
    </row>
    <row r="42" spans="2:9" ht="60" customHeight="1">
      <c r="B42" s="57"/>
      <c r="C42" s="25" t="s">
        <v>136</v>
      </c>
      <c r="D42" s="21">
        <v>130</v>
      </c>
      <c r="E42" s="30">
        <f t="shared" si="2"/>
        <v>0</v>
      </c>
      <c r="F42" s="57"/>
      <c r="G42" s="25" t="s">
        <v>47</v>
      </c>
      <c r="H42" s="23">
        <v>2000</v>
      </c>
      <c r="I42" s="84">
        <f t="shared" si="1"/>
        <v>0</v>
      </c>
    </row>
    <row r="43" spans="2:9" ht="60" customHeight="1">
      <c r="B43" s="57"/>
      <c r="C43" s="25" t="s">
        <v>139</v>
      </c>
      <c r="D43" s="21">
        <v>100</v>
      </c>
      <c r="E43" s="30">
        <f t="shared" si="2"/>
        <v>0</v>
      </c>
      <c r="F43" s="57"/>
      <c r="G43" s="25" t="s">
        <v>67</v>
      </c>
      <c r="H43" s="24">
        <v>2000</v>
      </c>
      <c r="I43" s="84">
        <f t="shared" si="1"/>
        <v>0</v>
      </c>
    </row>
    <row r="44" spans="2:9" ht="60" customHeight="1">
      <c r="B44" s="57"/>
      <c r="C44" s="25" t="s">
        <v>138</v>
      </c>
      <c r="D44" s="20">
        <v>100</v>
      </c>
      <c r="E44" s="30">
        <f t="shared" si="2"/>
        <v>0</v>
      </c>
      <c r="F44" s="57"/>
      <c r="G44" s="26" t="s">
        <v>68</v>
      </c>
      <c r="H44" s="24">
        <v>600</v>
      </c>
      <c r="I44" s="84">
        <f t="shared" si="1"/>
        <v>0</v>
      </c>
    </row>
    <row r="45" spans="2:9" ht="60" customHeight="1">
      <c r="B45" s="57"/>
      <c r="C45" s="25" t="s">
        <v>127</v>
      </c>
      <c r="D45" s="21">
        <v>200</v>
      </c>
      <c r="E45" s="30">
        <f t="shared" si="2"/>
        <v>0</v>
      </c>
      <c r="F45" s="57"/>
      <c r="G45" s="25" t="s">
        <v>145</v>
      </c>
      <c r="H45" s="24">
        <v>15000</v>
      </c>
      <c r="I45" s="84">
        <f t="shared" si="1"/>
        <v>0</v>
      </c>
    </row>
    <row r="46" spans="2:9" ht="60" customHeight="1">
      <c r="B46" s="57"/>
      <c r="C46" s="25" t="s">
        <v>93</v>
      </c>
      <c r="D46" s="21">
        <v>200</v>
      </c>
      <c r="E46" s="30">
        <f t="shared" si="2"/>
        <v>0</v>
      </c>
      <c r="F46" s="57"/>
      <c r="G46" s="25" t="s">
        <v>48</v>
      </c>
      <c r="H46" s="23">
        <v>2000</v>
      </c>
      <c r="I46" s="84">
        <f t="shared" si="1"/>
        <v>0</v>
      </c>
    </row>
    <row r="47" spans="2:9" ht="60" customHeight="1">
      <c r="B47" s="57"/>
      <c r="C47" s="25" t="s">
        <v>94</v>
      </c>
      <c r="D47" s="21">
        <v>350</v>
      </c>
      <c r="E47" s="30">
        <f t="shared" si="2"/>
        <v>0</v>
      </c>
      <c r="F47" s="57"/>
      <c r="G47" s="25" t="s">
        <v>180</v>
      </c>
      <c r="H47" s="24">
        <v>1450</v>
      </c>
      <c r="I47" s="84">
        <f t="shared" si="1"/>
        <v>0</v>
      </c>
    </row>
    <row r="48" spans="2:9" ht="60" customHeight="1">
      <c r="B48" s="57"/>
      <c r="C48" s="25" t="s">
        <v>123</v>
      </c>
      <c r="D48" s="20">
        <v>120</v>
      </c>
      <c r="E48" s="30">
        <f t="shared" si="2"/>
        <v>0</v>
      </c>
      <c r="F48" s="57"/>
      <c r="G48" s="25" t="s">
        <v>178</v>
      </c>
      <c r="H48" s="23">
        <v>2000</v>
      </c>
      <c r="I48" s="84">
        <f t="shared" si="1"/>
        <v>0</v>
      </c>
    </row>
    <row r="49" spans="1:9" ht="60" customHeight="1">
      <c r="B49" s="57"/>
      <c r="C49" s="25" t="s">
        <v>124</v>
      </c>
      <c r="D49" s="20">
        <v>120</v>
      </c>
      <c r="E49" s="56">
        <f t="shared" si="2"/>
        <v>0</v>
      </c>
      <c r="F49" s="54"/>
      <c r="G49" s="25" t="s">
        <v>179</v>
      </c>
      <c r="H49" s="24">
        <v>2200</v>
      </c>
      <c r="I49" s="84">
        <f t="shared" si="1"/>
        <v>0</v>
      </c>
    </row>
    <row r="50" spans="1:9" ht="60" customHeight="1">
      <c r="B50" s="57"/>
      <c r="C50" s="25" t="s">
        <v>128</v>
      </c>
      <c r="D50" s="20">
        <v>120</v>
      </c>
      <c r="E50" s="30">
        <f t="shared" si="2"/>
        <v>0</v>
      </c>
      <c r="F50" s="57"/>
      <c r="G50" s="25" t="s">
        <v>177</v>
      </c>
      <c r="H50" s="23">
        <v>3000</v>
      </c>
      <c r="I50" s="84">
        <f t="shared" si="1"/>
        <v>0</v>
      </c>
    </row>
    <row r="51" spans="1:9" ht="60" customHeight="1">
      <c r="B51" s="57"/>
      <c r="C51" s="25" t="s">
        <v>137</v>
      </c>
      <c r="D51" s="20">
        <v>150</v>
      </c>
      <c r="E51" s="30">
        <f t="shared" si="2"/>
        <v>0</v>
      </c>
      <c r="F51" s="57"/>
      <c r="G51" s="25" t="s">
        <v>176</v>
      </c>
      <c r="H51" s="24">
        <v>950</v>
      </c>
      <c r="I51" s="84">
        <f t="shared" si="1"/>
        <v>0</v>
      </c>
    </row>
    <row r="52" spans="1:9" ht="60" customHeight="1">
      <c r="B52" s="57"/>
      <c r="C52" s="25" t="s">
        <v>95</v>
      </c>
      <c r="D52" s="20">
        <v>150</v>
      </c>
      <c r="E52" s="30">
        <f t="shared" ref="E52:E63" si="3">B52*D52</f>
        <v>0</v>
      </c>
      <c r="F52" s="57">
        <f>F48+F49+F50</f>
        <v>0</v>
      </c>
      <c r="G52" s="25" t="s">
        <v>174</v>
      </c>
      <c r="H52" s="118" t="s">
        <v>175</v>
      </c>
      <c r="I52" s="84"/>
    </row>
    <row r="53" spans="1:9" ht="60" customHeight="1">
      <c r="B53" s="57"/>
      <c r="C53" s="25" t="s">
        <v>96</v>
      </c>
      <c r="D53" s="20">
        <v>150</v>
      </c>
      <c r="E53" s="30">
        <f t="shared" si="3"/>
        <v>0</v>
      </c>
      <c r="F53" s="57"/>
      <c r="G53" s="28" t="s">
        <v>50</v>
      </c>
      <c r="H53" s="24">
        <v>15000</v>
      </c>
      <c r="I53" s="84">
        <f t="shared" si="1"/>
        <v>0</v>
      </c>
    </row>
    <row r="54" spans="1:9" ht="60" customHeight="1">
      <c r="B54" s="57"/>
      <c r="C54" s="25" t="s">
        <v>165</v>
      </c>
      <c r="D54" s="21">
        <v>600</v>
      </c>
      <c r="E54" s="30">
        <f t="shared" si="3"/>
        <v>0</v>
      </c>
      <c r="F54" s="57"/>
      <c r="G54" s="28" t="s">
        <v>183</v>
      </c>
      <c r="H54" s="23">
        <v>2500</v>
      </c>
      <c r="I54" s="84">
        <f t="shared" si="1"/>
        <v>0</v>
      </c>
    </row>
    <row r="55" spans="1:9" ht="60" customHeight="1">
      <c r="B55" s="57"/>
      <c r="C55" s="25" t="s">
        <v>166</v>
      </c>
      <c r="D55" s="21">
        <v>1300</v>
      </c>
      <c r="E55" s="56">
        <f t="shared" si="3"/>
        <v>0</v>
      </c>
      <c r="F55" s="57"/>
      <c r="G55" s="28" t="s">
        <v>184</v>
      </c>
      <c r="H55" s="24">
        <v>3500</v>
      </c>
      <c r="I55" s="84">
        <f t="shared" si="1"/>
        <v>0</v>
      </c>
    </row>
    <row r="56" spans="1:9" ht="60" customHeight="1">
      <c r="B56" s="57"/>
      <c r="C56" s="25" t="s">
        <v>97</v>
      </c>
      <c r="D56" s="21">
        <v>100</v>
      </c>
      <c r="E56" s="56">
        <f t="shared" si="3"/>
        <v>0</v>
      </c>
      <c r="F56" s="54"/>
      <c r="G56" s="28" t="s">
        <v>182</v>
      </c>
      <c r="H56" s="24">
        <v>2000</v>
      </c>
      <c r="I56" s="84">
        <f t="shared" si="1"/>
        <v>0</v>
      </c>
    </row>
    <row r="57" spans="1:9" ht="60" customHeight="1">
      <c r="B57" s="57"/>
      <c r="C57" s="25" t="s">
        <v>98</v>
      </c>
      <c r="D57" s="21">
        <v>100</v>
      </c>
      <c r="E57" s="56">
        <f t="shared" si="3"/>
        <v>0</v>
      </c>
      <c r="F57" s="54"/>
      <c r="G57" s="28" t="s">
        <v>105</v>
      </c>
      <c r="H57" s="24">
        <v>3000</v>
      </c>
      <c r="I57" s="84">
        <f t="shared" si="1"/>
        <v>0</v>
      </c>
    </row>
    <row r="58" spans="1:9" ht="60" customHeight="1">
      <c r="B58" s="57"/>
      <c r="C58" s="25" t="s">
        <v>167</v>
      </c>
      <c r="D58" s="21">
        <v>3000</v>
      </c>
      <c r="E58" s="30">
        <f t="shared" si="3"/>
        <v>0</v>
      </c>
      <c r="F58" s="57"/>
      <c r="G58" s="119" t="s">
        <v>186</v>
      </c>
      <c r="H58" s="24">
        <v>3500</v>
      </c>
      <c r="I58" s="84">
        <f t="shared" si="1"/>
        <v>0</v>
      </c>
    </row>
    <row r="59" spans="1:9" ht="60" customHeight="1">
      <c r="B59" s="57"/>
      <c r="C59" s="25" t="s">
        <v>196</v>
      </c>
      <c r="D59" s="21">
        <v>800</v>
      </c>
      <c r="E59" s="30">
        <f t="shared" si="3"/>
        <v>0</v>
      </c>
      <c r="F59" s="108"/>
      <c r="G59" s="28" t="s">
        <v>104</v>
      </c>
      <c r="H59" s="24">
        <v>1500</v>
      </c>
      <c r="I59" s="84">
        <f t="shared" si="1"/>
        <v>0</v>
      </c>
    </row>
    <row r="60" spans="1:9" ht="60" customHeight="1">
      <c r="B60" s="57"/>
      <c r="C60" s="25" t="s">
        <v>100</v>
      </c>
      <c r="D60" s="21">
        <v>500</v>
      </c>
      <c r="E60" s="56">
        <f t="shared" si="3"/>
        <v>0</v>
      </c>
      <c r="F60" s="57"/>
      <c r="G60" s="119" t="s">
        <v>185</v>
      </c>
      <c r="H60" s="24">
        <v>20000</v>
      </c>
      <c r="I60" s="84">
        <f t="shared" si="1"/>
        <v>0</v>
      </c>
    </row>
    <row r="61" spans="1:9" ht="60" customHeight="1">
      <c r="B61" s="57"/>
      <c r="C61" s="25" t="s">
        <v>152</v>
      </c>
      <c r="D61" s="21">
        <v>200</v>
      </c>
      <c r="E61" s="30">
        <f t="shared" si="3"/>
        <v>0</v>
      </c>
      <c r="F61" s="57"/>
      <c r="G61" s="28" t="s">
        <v>5</v>
      </c>
      <c r="H61" s="24">
        <v>40000</v>
      </c>
      <c r="I61" s="84">
        <f t="shared" si="1"/>
        <v>0</v>
      </c>
    </row>
    <row r="62" spans="1:9" ht="60" customHeight="1">
      <c r="B62" s="57"/>
      <c r="C62" s="26" t="s">
        <v>150</v>
      </c>
      <c r="D62" s="21">
        <v>200</v>
      </c>
      <c r="E62" s="30">
        <f t="shared" si="3"/>
        <v>0</v>
      </c>
      <c r="F62" s="57"/>
      <c r="G62" s="28" t="s">
        <v>51</v>
      </c>
      <c r="H62" s="24">
        <v>40000</v>
      </c>
      <c r="I62" s="84">
        <f t="shared" si="1"/>
        <v>0</v>
      </c>
    </row>
    <row r="63" spans="1:9" ht="60" customHeight="1" thickBot="1">
      <c r="B63" s="85"/>
      <c r="C63" s="29" t="s">
        <v>151</v>
      </c>
      <c r="D63" s="22">
        <v>200</v>
      </c>
      <c r="E63" s="49">
        <f t="shared" si="3"/>
        <v>0</v>
      </c>
      <c r="F63" s="57"/>
      <c r="G63" s="28" t="s">
        <v>53</v>
      </c>
      <c r="H63" s="24">
        <v>40000</v>
      </c>
      <c r="I63" s="84">
        <f t="shared" si="1"/>
        <v>0</v>
      </c>
    </row>
    <row r="64" spans="1:9" ht="60" customHeight="1" thickBot="1">
      <c r="A64" s="66"/>
      <c r="B64" s="107">
        <f>F53*2 +F54+F56+F57*2+F59</f>
        <v>0</v>
      </c>
      <c r="C64" s="33" t="s">
        <v>103</v>
      </c>
      <c r="D64" s="32" t="s">
        <v>181</v>
      </c>
      <c r="E64" s="49"/>
      <c r="F64" s="57"/>
      <c r="G64" s="28" t="s">
        <v>54</v>
      </c>
      <c r="H64" s="24">
        <v>10000</v>
      </c>
      <c r="I64" s="84">
        <f t="shared" si="1"/>
        <v>0</v>
      </c>
    </row>
    <row r="65" spans="2:11" ht="60" customHeight="1">
      <c r="B65" s="107"/>
      <c r="C65" s="100"/>
      <c r="D65" s="32"/>
      <c r="E65" s="49"/>
      <c r="F65" s="57"/>
      <c r="G65" s="28" t="s">
        <v>71</v>
      </c>
      <c r="H65" s="24">
        <v>5000</v>
      </c>
      <c r="I65" s="84">
        <f t="shared" si="1"/>
        <v>0</v>
      </c>
    </row>
    <row r="66" spans="2:11" ht="60" customHeight="1">
      <c r="C66" s="100"/>
      <c r="D66" s="32"/>
      <c r="E66" s="49"/>
      <c r="F66" s="57"/>
      <c r="G66" s="28" t="s">
        <v>52</v>
      </c>
      <c r="H66" s="24">
        <v>20000</v>
      </c>
      <c r="I66" s="84">
        <f t="shared" si="1"/>
        <v>0</v>
      </c>
    </row>
    <row r="67" spans="2:11" ht="60" customHeight="1" thickBot="1">
      <c r="B67" s="87"/>
      <c r="C67" s="88"/>
      <c r="D67" s="89"/>
      <c r="E67" s="90"/>
      <c r="F67" s="91"/>
      <c r="G67" s="92" t="s">
        <v>55</v>
      </c>
      <c r="H67" s="93">
        <v>15000</v>
      </c>
      <c r="I67" s="84">
        <f t="shared" si="1"/>
        <v>0</v>
      </c>
    </row>
    <row r="68" spans="2:11" ht="60" customHeight="1">
      <c r="B68" s="160" t="s">
        <v>29</v>
      </c>
      <c r="C68" s="161"/>
      <c r="D68" s="101"/>
      <c r="E68" s="78"/>
      <c r="F68" s="79"/>
      <c r="G68" s="122" t="s">
        <v>2</v>
      </c>
      <c r="H68" s="123"/>
      <c r="I68" s="109">
        <f>SUM(E8:E65,I8:I67)</f>
        <v>0</v>
      </c>
    </row>
    <row r="69" spans="2:11" ht="60" customHeight="1">
      <c r="B69" s="152" t="s">
        <v>61</v>
      </c>
      <c r="C69" s="153"/>
      <c r="D69" s="102"/>
      <c r="E69" s="45"/>
      <c r="F69" s="14"/>
      <c r="G69" s="110"/>
      <c r="H69" s="111"/>
      <c r="I69" s="112">
        <f>I68*H69</f>
        <v>0</v>
      </c>
    </row>
    <row r="70" spans="2:11" ht="60" customHeight="1">
      <c r="B70" s="162" t="s">
        <v>31</v>
      </c>
      <c r="C70" s="163"/>
      <c r="D70" s="103"/>
      <c r="E70" s="45"/>
      <c r="F70" s="14"/>
      <c r="G70" s="122" t="s">
        <v>3</v>
      </c>
      <c r="H70" s="123"/>
      <c r="I70" s="113"/>
    </row>
    <row r="71" spans="2:11" ht="66" customHeight="1">
      <c r="B71" s="158" t="s">
        <v>172</v>
      </c>
      <c r="C71" s="159"/>
      <c r="D71" s="159"/>
      <c r="E71" s="159"/>
      <c r="F71" s="104"/>
      <c r="G71" s="124" t="s">
        <v>168</v>
      </c>
      <c r="H71" s="125"/>
      <c r="I71" s="115">
        <v>1</v>
      </c>
    </row>
    <row r="72" spans="2:11" ht="72" customHeight="1">
      <c r="B72" s="164" t="s">
        <v>35</v>
      </c>
      <c r="C72" s="165"/>
      <c r="D72" s="116"/>
      <c r="E72" s="117"/>
      <c r="F72" s="14"/>
      <c r="G72" s="124" t="s">
        <v>56</v>
      </c>
      <c r="H72" s="125"/>
      <c r="I72" s="114">
        <f>(I68-I69)*I71 +I70</f>
        <v>0</v>
      </c>
    </row>
    <row r="73" spans="2:11" ht="60" customHeight="1">
      <c r="B73" s="152" t="s">
        <v>57</v>
      </c>
      <c r="C73" s="153"/>
      <c r="D73" s="103"/>
      <c r="E73" s="103"/>
      <c r="F73" s="14"/>
      <c r="G73" s="124" t="s">
        <v>4</v>
      </c>
      <c r="H73" s="125"/>
      <c r="I73" s="114">
        <f>I72*19%</f>
        <v>0</v>
      </c>
    </row>
    <row r="74" spans="2:11" ht="60" customHeight="1">
      <c r="B74" s="154" t="s">
        <v>30</v>
      </c>
      <c r="C74" s="155"/>
      <c r="D74" s="64"/>
      <c r="E74" s="64"/>
      <c r="F74" s="17"/>
      <c r="G74" s="126" t="s">
        <v>169</v>
      </c>
      <c r="H74" s="127"/>
      <c r="I74" s="71">
        <f>SUM(I72:I73)</f>
        <v>0</v>
      </c>
    </row>
    <row r="75" spans="2:11" ht="60" customHeight="1">
      <c r="B75" s="156" t="s">
        <v>32</v>
      </c>
      <c r="C75" s="157"/>
      <c r="D75" s="18" t="s">
        <v>37</v>
      </c>
      <c r="E75" s="105"/>
      <c r="F75" s="19"/>
      <c r="G75" s="120" t="s">
        <v>162</v>
      </c>
      <c r="H75" s="121"/>
      <c r="I75" s="72"/>
    </row>
    <row r="76" spans="2:11" ht="79.8" customHeight="1" thickBot="1">
      <c r="B76" s="73"/>
      <c r="C76" s="74" t="s">
        <v>36</v>
      </c>
      <c r="D76" s="75"/>
      <c r="E76" s="75"/>
      <c r="F76" s="75"/>
      <c r="G76" s="76"/>
      <c r="H76" s="76" t="s">
        <v>163</v>
      </c>
      <c r="I76" s="106">
        <f>I74-I75</f>
        <v>0</v>
      </c>
      <c r="K76" s="10" t="s">
        <v>7</v>
      </c>
    </row>
  </sheetData>
  <mergeCells count="29">
    <mergeCell ref="B73:C73"/>
    <mergeCell ref="B74:C74"/>
    <mergeCell ref="B75:C75"/>
    <mergeCell ref="B71:E71"/>
    <mergeCell ref="B68:C68"/>
    <mergeCell ref="B69:C69"/>
    <mergeCell ref="B70:C70"/>
    <mergeCell ref="B72:C72"/>
    <mergeCell ref="D2:F2"/>
    <mergeCell ref="D3:F3"/>
    <mergeCell ref="H3:I3"/>
    <mergeCell ref="B1:C1"/>
    <mergeCell ref="D1:F1"/>
    <mergeCell ref="H1:I1"/>
    <mergeCell ref="B2:C6"/>
    <mergeCell ref="D4:F4"/>
    <mergeCell ref="H4:I4"/>
    <mergeCell ref="D5:F5"/>
    <mergeCell ref="H5:I5"/>
    <mergeCell ref="D6:F6"/>
    <mergeCell ref="H6:I6"/>
    <mergeCell ref="G2:I2"/>
    <mergeCell ref="G75:H75"/>
    <mergeCell ref="G68:H68"/>
    <mergeCell ref="G72:H72"/>
    <mergeCell ref="G74:H74"/>
    <mergeCell ref="G71:H71"/>
    <mergeCell ref="G70:H70"/>
    <mergeCell ref="G73:H73"/>
  </mergeCells>
  <phoneticPr fontId="0" type="noConversion"/>
  <conditionalFormatting sqref="O11">
    <cfRule type="cellIs" dxfId="0" priority="1" operator="greaterThan">
      <formula>0</formula>
    </cfRule>
  </conditionalFormatting>
  <hyperlinks>
    <hyperlink ref="B75" r:id="rId1" display="VAJILLASAGIUAYO@GAMIL.COM" xr:uid="{00000000-0004-0000-0000-000000000000}"/>
    <hyperlink ref="B68" r:id="rId2" xr:uid="{00000000-0004-0000-0000-000001000000}"/>
    <hyperlink ref="H1" r:id="rId3" xr:uid="{00000000-0004-0000-0000-000002000000}"/>
  </hyperlinks>
  <printOptions horizontalCentered="1" verticalCentered="1"/>
  <pageMargins left="0" right="0" top="0" bottom="0.35433070866141736" header="0" footer="0"/>
  <pageSetup paperSize="5" scale="16" orientation="portrait" horizontalDpi="360" verticalDpi="360" r:id="rId4"/>
  <headerFooter alignWithMargins="0"/>
  <drawing r:id="rId5"/>
  <picture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A372C-E85A-4CDA-BCEB-958756AEA00D}">
  <sheetPr>
    <pageSetUpPr fitToPage="1"/>
  </sheetPr>
  <dimension ref="A1:HZ74"/>
  <sheetViews>
    <sheetView view="pageBreakPreview" zoomScale="27" zoomScaleNormal="82" zoomScaleSheetLayoutView="30" workbookViewId="0">
      <selection activeCell="O44" sqref="O44"/>
    </sheetView>
  </sheetViews>
  <sheetFormatPr baseColWidth="10" defaultColWidth="11.44140625" defaultRowHeight="27" customHeight="1"/>
  <cols>
    <col min="1" max="1" width="32.6640625" style="10" customWidth="1"/>
    <col min="2" max="2" width="26.33203125" style="11" customWidth="1"/>
    <col min="3" max="3" width="174.44140625" style="11" customWidth="1"/>
    <col min="4" max="4" width="48.88671875" style="11" customWidth="1"/>
    <col min="5" max="5" width="50.44140625" style="11" customWidth="1"/>
    <col min="6" max="6" width="45.6640625" style="11" customWidth="1"/>
    <col min="7" max="7" width="150.88671875" style="11" customWidth="1"/>
    <col min="8" max="8" width="49.44140625" style="11" customWidth="1"/>
    <col min="9" max="9" width="55.44140625" style="11" customWidth="1"/>
    <col min="10" max="10" width="44.6640625" style="10" customWidth="1"/>
    <col min="11" max="234" width="11.44140625" style="10"/>
    <col min="235" max="16384" width="11.44140625" style="11"/>
  </cols>
  <sheetData>
    <row r="1" spans="2:9" ht="57.75" customHeight="1">
      <c r="B1" s="186" t="s">
        <v>38</v>
      </c>
      <c r="C1" s="187"/>
      <c r="D1" s="187" t="s">
        <v>72</v>
      </c>
      <c r="E1" s="187"/>
      <c r="F1" s="187"/>
      <c r="G1" s="99" t="s">
        <v>74</v>
      </c>
      <c r="H1" s="188" t="s">
        <v>73</v>
      </c>
      <c r="I1" s="189"/>
    </row>
    <row r="2" spans="2:9" ht="57.75" customHeight="1">
      <c r="B2" s="137"/>
      <c r="C2" s="138"/>
      <c r="D2" s="194" t="s">
        <v>158</v>
      </c>
      <c r="E2" s="150"/>
      <c r="F2" s="150"/>
      <c r="G2" s="150"/>
      <c r="H2" s="97"/>
      <c r="I2" s="98"/>
    </row>
    <row r="3" spans="2:9" ht="60" customHeight="1">
      <c r="B3" s="139"/>
      <c r="C3" s="140"/>
      <c r="D3" s="190" t="s">
        <v>173</v>
      </c>
      <c r="E3" s="191"/>
      <c r="F3" s="191"/>
      <c r="G3" s="12" t="s">
        <v>60</v>
      </c>
      <c r="H3" s="131"/>
      <c r="I3" s="132"/>
    </row>
    <row r="4" spans="2:9" ht="60" customHeight="1">
      <c r="B4" s="139"/>
      <c r="C4" s="140"/>
      <c r="D4" s="192"/>
      <c r="E4" s="193"/>
      <c r="F4" s="193"/>
      <c r="G4" s="12" t="s">
        <v>33</v>
      </c>
      <c r="H4" s="142"/>
      <c r="I4" s="143"/>
    </row>
    <row r="5" spans="2:9" ht="60" customHeight="1">
      <c r="B5" s="139"/>
      <c r="C5" s="140"/>
      <c r="D5" s="195"/>
      <c r="E5" s="196"/>
      <c r="F5" s="196"/>
      <c r="G5" s="39" t="s">
        <v>34</v>
      </c>
      <c r="H5" s="197"/>
      <c r="I5" s="146"/>
    </row>
    <row r="6" spans="2:9" ht="60" customHeight="1">
      <c r="B6" s="139"/>
      <c r="C6" s="140"/>
      <c r="D6" s="198"/>
      <c r="E6" s="198"/>
      <c r="F6" s="199"/>
      <c r="G6" s="13" t="s">
        <v>133</v>
      </c>
      <c r="H6" s="147"/>
      <c r="I6" s="148"/>
    </row>
    <row r="7" spans="2:9" ht="60" customHeight="1">
      <c r="B7" s="81" t="s">
        <v>0</v>
      </c>
      <c r="C7" s="42" t="s">
        <v>1</v>
      </c>
      <c r="D7" s="41" t="s">
        <v>27</v>
      </c>
      <c r="E7" s="48" t="s">
        <v>24</v>
      </c>
      <c r="F7" s="51" t="s">
        <v>0</v>
      </c>
      <c r="G7" s="40" t="s">
        <v>1</v>
      </c>
      <c r="H7" s="40" t="s">
        <v>27</v>
      </c>
      <c r="I7" s="82" t="s">
        <v>24</v>
      </c>
    </row>
    <row r="8" spans="2:9" ht="60" customHeight="1">
      <c r="B8" s="83"/>
      <c r="C8" s="34" t="s">
        <v>76</v>
      </c>
      <c r="D8" s="20">
        <v>4200</v>
      </c>
      <c r="E8" s="36">
        <f t="shared" ref="E8:E13" si="0">B8*D8</f>
        <v>0</v>
      </c>
      <c r="F8" s="50"/>
      <c r="G8" s="37" t="s">
        <v>58</v>
      </c>
      <c r="H8" s="23">
        <v>35990</v>
      </c>
      <c r="I8" s="84">
        <f>F8*H8</f>
        <v>0</v>
      </c>
    </row>
    <row r="9" spans="2:9" ht="60" customHeight="1">
      <c r="B9" s="57"/>
      <c r="C9" s="25" t="s">
        <v>79</v>
      </c>
      <c r="D9" s="21">
        <v>3800</v>
      </c>
      <c r="E9" s="30">
        <f t="shared" si="0"/>
        <v>0</v>
      </c>
      <c r="F9" s="52"/>
      <c r="G9" s="31" t="s">
        <v>155</v>
      </c>
      <c r="H9" s="23">
        <v>270000</v>
      </c>
      <c r="I9" s="84">
        <f>F9*H9</f>
        <v>0</v>
      </c>
    </row>
    <row r="10" spans="2:9" ht="60" customHeight="1">
      <c r="B10" s="57"/>
      <c r="C10" s="25" t="s">
        <v>80</v>
      </c>
      <c r="D10" s="21">
        <v>3400</v>
      </c>
      <c r="E10" s="30">
        <f t="shared" si="0"/>
        <v>0</v>
      </c>
      <c r="F10" s="53"/>
      <c r="G10" s="25" t="s">
        <v>156</v>
      </c>
      <c r="H10" s="23">
        <v>170000</v>
      </c>
      <c r="I10" s="56">
        <f>F10*H10</f>
        <v>0</v>
      </c>
    </row>
    <row r="11" spans="2:9" ht="60" customHeight="1">
      <c r="B11" s="57"/>
      <c r="C11" s="25" t="s">
        <v>81</v>
      </c>
      <c r="D11" s="21">
        <v>2900</v>
      </c>
      <c r="E11" s="56">
        <f t="shared" si="0"/>
        <v>0</v>
      </c>
      <c r="F11" s="54"/>
      <c r="G11" s="25" t="s">
        <v>75</v>
      </c>
      <c r="H11" s="23">
        <v>1700</v>
      </c>
      <c r="I11" s="56">
        <f>H11*F11</f>
        <v>0</v>
      </c>
    </row>
    <row r="12" spans="2:9" ht="60" customHeight="1">
      <c r="B12" s="57"/>
      <c r="C12" s="25" t="s">
        <v>77</v>
      </c>
      <c r="D12" s="21">
        <v>2500</v>
      </c>
      <c r="E12" s="56">
        <f t="shared" si="0"/>
        <v>0</v>
      </c>
      <c r="F12" s="43"/>
      <c r="G12" s="27" t="s">
        <v>25</v>
      </c>
      <c r="H12" s="23">
        <v>1700</v>
      </c>
      <c r="I12" s="56">
        <f>F12*H12</f>
        <v>0</v>
      </c>
    </row>
    <row r="13" spans="2:9" ht="60" customHeight="1">
      <c r="B13" s="57"/>
      <c r="C13" s="25" t="s">
        <v>78</v>
      </c>
      <c r="D13" s="21">
        <v>6500</v>
      </c>
      <c r="E13" s="30">
        <f t="shared" si="0"/>
        <v>0</v>
      </c>
      <c r="F13" s="57"/>
      <c r="G13" s="26" t="s">
        <v>62</v>
      </c>
      <c r="H13" s="23">
        <v>6500</v>
      </c>
      <c r="I13" s="56">
        <f>H13*F13</f>
        <v>0</v>
      </c>
    </row>
    <row r="14" spans="2:9" ht="60" customHeight="1">
      <c r="B14" s="57"/>
      <c r="C14" s="25" t="s">
        <v>82</v>
      </c>
      <c r="D14" s="21">
        <v>3800</v>
      </c>
      <c r="E14" s="56">
        <f>B14*D14</f>
        <v>0</v>
      </c>
      <c r="F14" s="55"/>
      <c r="G14" s="25" t="s">
        <v>140</v>
      </c>
      <c r="H14" s="23">
        <v>6990</v>
      </c>
      <c r="I14" s="56">
        <f t="shared" ref="I14:I45" si="1">F14*H14</f>
        <v>0</v>
      </c>
    </row>
    <row r="15" spans="2:9" ht="60" customHeight="1">
      <c r="B15" s="58"/>
      <c r="C15" s="25" t="s">
        <v>83</v>
      </c>
      <c r="D15" s="21">
        <v>2700</v>
      </c>
      <c r="E15" s="56">
        <f t="shared" ref="E15:E62" si="2">B15*D15</f>
        <v>0</v>
      </c>
      <c r="F15" s="55"/>
      <c r="G15" s="25" t="s">
        <v>141</v>
      </c>
      <c r="H15" s="23">
        <v>4990</v>
      </c>
      <c r="I15" s="56">
        <f t="shared" si="1"/>
        <v>0</v>
      </c>
    </row>
    <row r="16" spans="2:9" ht="60" customHeight="1">
      <c r="B16" s="58"/>
      <c r="C16" s="25" t="s">
        <v>84</v>
      </c>
      <c r="D16" s="21">
        <v>2100</v>
      </c>
      <c r="E16" s="30">
        <f t="shared" si="2"/>
        <v>0</v>
      </c>
      <c r="F16" s="58"/>
      <c r="G16" s="25" t="s">
        <v>142</v>
      </c>
      <c r="H16" s="23">
        <v>7990</v>
      </c>
      <c r="I16" s="56">
        <f t="shared" si="1"/>
        <v>0</v>
      </c>
    </row>
    <row r="17" spans="2:9" ht="60" customHeight="1">
      <c r="B17" s="58"/>
      <c r="C17" s="25" t="s">
        <v>85</v>
      </c>
      <c r="D17" s="21">
        <v>3800</v>
      </c>
      <c r="E17" s="56">
        <f t="shared" si="2"/>
        <v>0</v>
      </c>
      <c r="F17" s="55"/>
      <c r="G17" s="25" t="s">
        <v>157</v>
      </c>
      <c r="H17" s="23">
        <v>4950</v>
      </c>
      <c r="I17" s="56">
        <f t="shared" si="1"/>
        <v>0</v>
      </c>
    </row>
    <row r="18" spans="2:9" ht="60" customHeight="1">
      <c r="B18" s="58"/>
      <c r="C18" s="25" t="s">
        <v>86</v>
      </c>
      <c r="D18" s="21">
        <v>3690</v>
      </c>
      <c r="E18" s="30">
        <f t="shared" si="2"/>
        <v>0</v>
      </c>
      <c r="F18" s="58"/>
      <c r="G18" s="25" t="s">
        <v>143</v>
      </c>
      <c r="H18" s="23">
        <v>6050</v>
      </c>
      <c r="I18" s="56">
        <f t="shared" si="1"/>
        <v>0</v>
      </c>
    </row>
    <row r="19" spans="2:9" ht="60" customHeight="1">
      <c r="B19" s="57"/>
      <c r="C19" s="25" t="s">
        <v>87</v>
      </c>
      <c r="D19" s="21">
        <v>4300</v>
      </c>
      <c r="E19" s="56">
        <f t="shared" si="2"/>
        <v>0</v>
      </c>
      <c r="F19" s="54"/>
      <c r="G19" s="25" t="s">
        <v>41</v>
      </c>
      <c r="H19" s="23">
        <v>4990</v>
      </c>
      <c r="I19" s="56">
        <f t="shared" si="1"/>
        <v>0</v>
      </c>
    </row>
    <row r="20" spans="2:9" ht="60" customHeight="1">
      <c r="B20" s="57"/>
      <c r="C20" s="25" t="s">
        <v>88</v>
      </c>
      <c r="D20" s="21">
        <v>2500</v>
      </c>
      <c r="E20" s="30">
        <f t="shared" si="2"/>
        <v>0</v>
      </c>
      <c r="F20" s="57"/>
      <c r="G20" s="25" t="s">
        <v>40</v>
      </c>
      <c r="H20" s="23">
        <v>2600</v>
      </c>
      <c r="I20" s="56">
        <f t="shared" si="1"/>
        <v>0</v>
      </c>
    </row>
    <row r="21" spans="2:9" ht="60" customHeight="1">
      <c r="B21" s="57"/>
      <c r="C21" s="25" t="s">
        <v>89</v>
      </c>
      <c r="D21" s="21">
        <v>3400</v>
      </c>
      <c r="E21" s="30">
        <f t="shared" si="2"/>
        <v>0</v>
      </c>
      <c r="F21" s="57"/>
      <c r="G21" s="25" t="s">
        <v>154</v>
      </c>
      <c r="H21" s="23">
        <v>3500</v>
      </c>
      <c r="I21" s="56">
        <f t="shared" si="1"/>
        <v>0</v>
      </c>
    </row>
    <row r="22" spans="2:9" ht="60" customHeight="1">
      <c r="B22" s="57"/>
      <c r="C22" s="25" t="s">
        <v>90</v>
      </c>
      <c r="D22" s="21">
        <v>2980</v>
      </c>
      <c r="E22" s="30">
        <f t="shared" si="2"/>
        <v>0</v>
      </c>
      <c r="F22" s="57"/>
      <c r="G22" s="25" t="s">
        <v>153</v>
      </c>
      <c r="H22" s="23">
        <v>4200</v>
      </c>
      <c r="I22" s="56">
        <f t="shared" si="1"/>
        <v>0</v>
      </c>
    </row>
    <row r="23" spans="2:9" ht="60" customHeight="1">
      <c r="B23" s="57"/>
      <c r="C23" s="25" t="s">
        <v>91</v>
      </c>
      <c r="D23" s="21">
        <v>2100</v>
      </c>
      <c r="E23" s="30">
        <f t="shared" si="2"/>
        <v>0</v>
      </c>
      <c r="F23" s="57"/>
      <c r="G23" s="25" t="s">
        <v>42</v>
      </c>
      <c r="H23" s="23">
        <v>15000</v>
      </c>
      <c r="I23" s="56">
        <f t="shared" si="1"/>
        <v>0</v>
      </c>
    </row>
    <row r="24" spans="2:9" ht="60" customHeight="1">
      <c r="B24" s="57"/>
      <c r="C24" s="25" t="s">
        <v>92</v>
      </c>
      <c r="D24" s="21">
        <v>700</v>
      </c>
      <c r="E24" s="30">
        <f t="shared" si="2"/>
        <v>0</v>
      </c>
      <c r="F24" s="57"/>
      <c r="G24" s="25" t="s">
        <v>43</v>
      </c>
      <c r="H24" s="23">
        <v>15000</v>
      </c>
      <c r="I24" s="56">
        <f t="shared" si="1"/>
        <v>0</v>
      </c>
    </row>
    <row r="25" spans="2:9" ht="60" customHeight="1">
      <c r="B25" s="57"/>
      <c r="C25" s="25" t="s">
        <v>109</v>
      </c>
      <c r="D25" s="21">
        <v>2200</v>
      </c>
      <c r="E25" s="30">
        <f t="shared" si="2"/>
        <v>0</v>
      </c>
      <c r="F25" s="57"/>
      <c r="G25" s="25" t="s">
        <v>44</v>
      </c>
      <c r="H25" s="23">
        <v>25000</v>
      </c>
      <c r="I25" s="56">
        <f t="shared" si="1"/>
        <v>0</v>
      </c>
    </row>
    <row r="26" spans="2:9" ht="60" customHeight="1">
      <c r="B26" s="57"/>
      <c r="C26" s="25" t="s">
        <v>110</v>
      </c>
      <c r="D26" s="21">
        <v>2000</v>
      </c>
      <c r="E26" s="30">
        <f t="shared" si="2"/>
        <v>0</v>
      </c>
      <c r="F26" s="57"/>
      <c r="G26" s="25" t="s">
        <v>6</v>
      </c>
      <c r="H26" s="23">
        <v>25000</v>
      </c>
      <c r="I26" s="56">
        <f t="shared" si="1"/>
        <v>0</v>
      </c>
    </row>
    <row r="27" spans="2:9" ht="60" customHeight="1">
      <c r="B27" s="57"/>
      <c r="C27" s="25" t="s">
        <v>111</v>
      </c>
      <c r="D27" s="21">
        <v>1600</v>
      </c>
      <c r="E27" s="56">
        <f t="shared" si="2"/>
        <v>0</v>
      </c>
      <c r="F27" s="54"/>
      <c r="G27" s="25" t="s">
        <v>63</v>
      </c>
      <c r="H27" s="23">
        <v>20000</v>
      </c>
      <c r="I27" s="56">
        <f t="shared" si="1"/>
        <v>0</v>
      </c>
    </row>
    <row r="28" spans="2:9" ht="60" customHeight="1">
      <c r="B28" s="57"/>
      <c r="C28" s="25" t="s">
        <v>112</v>
      </c>
      <c r="D28" s="21">
        <v>1500</v>
      </c>
      <c r="E28" s="30">
        <f t="shared" si="2"/>
        <v>0</v>
      </c>
      <c r="F28" s="57"/>
      <c r="G28" s="27" t="s">
        <v>64</v>
      </c>
      <c r="H28" s="23">
        <v>15000</v>
      </c>
      <c r="I28" s="56">
        <f t="shared" si="1"/>
        <v>0</v>
      </c>
    </row>
    <row r="29" spans="2:9" ht="60" customHeight="1">
      <c r="B29" s="57"/>
      <c r="C29" s="25" t="s">
        <v>113</v>
      </c>
      <c r="D29" s="21">
        <v>1750</v>
      </c>
      <c r="E29" s="56">
        <f t="shared" si="2"/>
        <v>0</v>
      </c>
      <c r="F29" s="54"/>
      <c r="G29" s="25" t="s">
        <v>65</v>
      </c>
      <c r="H29" s="23">
        <v>12990</v>
      </c>
      <c r="I29" s="56">
        <f t="shared" si="1"/>
        <v>0</v>
      </c>
    </row>
    <row r="30" spans="2:9" ht="60" customHeight="1">
      <c r="B30" s="57"/>
      <c r="C30" s="25" t="s">
        <v>116</v>
      </c>
      <c r="D30" s="21">
        <v>1500</v>
      </c>
      <c r="E30" s="30">
        <f t="shared" si="2"/>
        <v>0</v>
      </c>
      <c r="F30" s="57"/>
      <c r="G30" s="25" t="s">
        <v>101</v>
      </c>
      <c r="H30" s="23">
        <v>8000</v>
      </c>
      <c r="I30" s="56">
        <f t="shared" si="1"/>
        <v>0</v>
      </c>
    </row>
    <row r="31" spans="2:9" ht="60" customHeight="1">
      <c r="B31" s="57"/>
      <c r="C31" s="25" t="s">
        <v>114</v>
      </c>
      <c r="D31" s="21">
        <v>1450</v>
      </c>
      <c r="E31" s="30">
        <f t="shared" si="2"/>
        <v>0</v>
      </c>
      <c r="F31" s="57"/>
      <c r="G31" s="25" t="s">
        <v>106</v>
      </c>
      <c r="H31" s="23">
        <v>800</v>
      </c>
      <c r="I31" s="56">
        <f t="shared" si="1"/>
        <v>0</v>
      </c>
    </row>
    <row r="32" spans="2:9" ht="60" customHeight="1">
      <c r="B32" s="57"/>
      <c r="C32" s="25" t="s">
        <v>115</v>
      </c>
      <c r="D32" s="21">
        <v>1600</v>
      </c>
      <c r="E32" s="30">
        <f t="shared" si="2"/>
        <v>0</v>
      </c>
      <c r="F32" s="58"/>
      <c r="G32" s="26" t="s">
        <v>26</v>
      </c>
      <c r="H32" s="23">
        <v>3500</v>
      </c>
      <c r="I32" s="56">
        <f t="shared" si="1"/>
        <v>0</v>
      </c>
    </row>
    <row r="33" spans="2:9" ht="60" customHeight="1">
      <c r="B33" s="57"/>
      <c r="C33" s="25" t="s">
        <v>120</v>
      </c>
      <c r="D33" s="21">
        <v>1600</v>
      </c>
      <c r="E33" s="30">
        <f t="shared" si="2"/>
        <v>0</v>
      </c>
      <c r="F33" s="57"/>
      <c r="G33" s="25" t="s">
        <v>59</v>
      </c>
      <c r="H33" s="23">
        <v>3700</v>
      </c>
      <c r="I33" s="56">
        <f t="shared" si="1"/>
        <v>0</v>
      </c>
    </row>
    <row r="34" spans="2:9" ht="60" customHeight="1">
      <c r="B34" s="57"/>
      <c r="C34" s="25" t="s">
        <v>118</v>
      </c>
      <c r="D34" s="21">
        <v>850</v>
      </c>
      <c r="E34" s="56">
        <f t="shared" si="2"/>
        <v>0</v>
      </c>
      <c r="F34" s="54"/>
      <c r="G34" s="25" t="s">
        <v>102</v>
      </c>
      <c r="H34" s="23">
        <v>7000</v>
      </c>
      <c r="I34" s="56">
        <f t="shared" si="1"/>
        <v>0</v>
      </c>
    </row>
    <row r="35" spans="2:9" ht="60" customHeight="1">
      <c r="B35" s="57"/>
      <c r="C35" s="25" t="s">
        <v>119</v>
      </c>
      <c r="D35" s="21">
        <v>750</v>
      </c>
      <c r="E35" s="30">
        <f t="shared" si="2"/>
        <v>0</v>
      </c>
      <c r="F35" s="57"/>
      <c r="G35" s="25" t="s">
        <v>129</v>
      </c>
      <c r="H35" s="23">
        <v>12990</v>
      </c>
      <c r="I35" s="56">
        <f t="shared" si="1"/>
        <v>0</v>
      </c>
    </row>
    <row r="36" spans="2:9" ht="60" customHeight="1">
      <c r="B36" s="57"/>
      <c r="C36" s="25" t="s">
        <v>117</v>
      </c>
      <c r="D36" s="21">
        <v>850</v>
      </c>
      <c r="E36" s="30">
        <f>D36*B36</f>
        <v>0</v>
      </c>
      <c r="F36" s="57"/>
      <c r="G36" s="25" t="s">
        <v>66</v>
      </c>
      <c r="H36" s="23">
        <v>4000</v>
      </c>
      <c r="I36" s="56">
        <f t="shared" si="1"/>
        <v>0</v>
      </c>
    </row>
    <row r="37" spans="2:9" ht="60" customHeight="1">
      <c r="B37" s="58"/>
      <c r="C37" s="25" t="s">
        <v>121</v>
      </c>
      <c r="D37" s="21">
        <v>1650</v>
      </c>
      <c r="E37" s="30">
        <f t="shared" si="2"/>
        <v>0</v>
      </c>
      <c r="F37" s="57"/>
      <c r="G37" s="25" t="s">
        <v>132</v>
      </c>
      <c r="H37" s="23">
        <v>54990</v>
      </c>
      <c r="I37" s="56">
        <f t="shared" si="1"/>
        <v>0</v>
      </c>
    </row>
    <row r="38" spans="2:9" ht="60" customHeight="1">
      <c r="B38" s="57"/>
      <c r="C38" s="25" t="s">
        <v>122</v>
      </c>
      <c r="D38" s="21">
        <v>2350</v>
      </c>
      <c r="E38" s="56">
        <f t="shared" si="2"/>
        <v>0</v>
      </c>
      <c r="F38" s="55"/>
      <c r="G38" s="26" t="s">
        <v>130</v>
      </c>
      <c r="H38" s="23">
        <v>2990</v>
      </c>
      <c r="I38" s="56">
        <f t="shared" si="1"/>
        <v>0</v>
      </c>
    </row>
    <row r="39" spans="2:9" ht="60" customHeight="1">
      <c r="B39" s="57"/>
      <c r="C39" s="25" t="s">
        <v>134</v>
      </c>
      <c r="D39" s="21">
        <v>2000</v>
      </c>
      <c r="E39" s="30">
        <f t="shared" si="2"/>
        <v>0</v>
      </c>
      <c r="F39" s="57"/>
      <c r="G39" s="25" t="s">
        <v>45</v>
      </c>
      <c r="H39" s="23">
        <v>12590</v>
      </c>
      <c r="I39" s="56">
        <f t="shared" si="1"/>
        <v>0</v>
      </c>
    </row>
    <row r="40" spans="2:9" ht="60" customHeight="1">
      <c r="B40" s="57">
        <v>12</v>
      </c>
      <c r="C40" s="25" t="s">
        <v>126</v>
      </c>
      <c r="D40" s="21">
        <v>2400</v>
      </c>
      <c r="E40" s="30">
        <f t="shared" si="2"/>
        <v>28800</v>
      </c>
      <c r="F40" s="58"/>
      <c r="G40" s="26" t="s">
        <v>131</v>
      </c>
      <c r="H40" s="23">
        <v>119990</v>
      </c>
      <c r="I40" s="56">
        <f t="shared" si="1"/>
        <v>0</v>
      </c>
    </row>
    <row r="41" spans="2:9" ht="60" customHeight="1">
      <c r="B41" s="57"/>
      <c r="C41" s="25" t="s">
        <v>135</v>
      </c>
      <c r="D41" s="21">
        <v>2600</v>
      </c>
      <c r="E41" s="56">
        <f t="shared" si="2"/>
        <v>0</v>
      </c>
      <c r="F41" s="54"/>
      <c r="G41" s="25" t="s">
        <v>46</v>
      </c>
      <c r="H41" s="23">
        <v>1100</v>
      </c>
      <c r="I41" s="56">
        <f t="shared" si="1"/>
        <v>0</v>
      </c>
    </row>
    <row r="42" spans="2:9" ht="60" customHeight="1">
      <c r="B42" s="57"/>
      <c r="C42" s="25" t="s">
        <v>136</v>
      </c>
      <c r="D42" s="21">
        <v>1800</v>
      </c>
      <c r="E42" s="30">
        <f t="shared" si="2"/>
        <v>0</v>
      </c>
      <c r="F42" s="57"/>
      <c r="G42" s="25" t="s">
        <v>47</v>
      </c>
      <c r="H42" s="23">
        <v>3000</v>
      </c>
      <c r="I42" s="56">
        <f t="shared" si="1"/>
        <v>0</v>
      </c>
    </row>
    <row r="43" spans="2:9" ht="60" customHeight="1">
      <c r="B43" s="57"/>
      <c r="C43" s="25" t="s">
        <v>139</v>
      </c>
      <c r="D43" s="21">
        <v>950</v>
      </c>
      <c r="E43" s="30">
        <f t="shared" si="2"/>
        <v>0</v>
      </c>
      <c r="F43" s="57"/>
      <c r="G43" s="25" t="s">
        <v>67</v>
      </c>
      <c r="H43" s="23">
        <v>2990</v>
      </c>
      <c r="I43" s="56">
        <f t="shared" si="1"/>
        <v>0</v>
      </c>
    </row>
    <row r="44" spans="2:9" ht="60" customHeight="1">
      <c r="B44" s="57"/>
      <c r="C44" s="25" t="s">
        <v>138</v>
      </c>
      <c r="D44" s="21">
        <v>1100</v>
      </c>
      <c r="E44" s="30">
        <f t="shared" si="2"/>
        <v>0</v>
      </c>
      <c r="F44" s="57"/>
      <c r="G44" s="26" t="s">
        <v>68</v>
      </c>
      <c r="H44" s="23">
        <v>8990</v>
      </c>
      <c r="I44" s="56">
        <f t="shared" si="1"/>
        <v>0</v>
      </c>
    </row>
    <row r="45" spans="2:9" ht="60" customHeight="1">
      <c r="B45" s="57"/>
      <c r="C45" s="25" t="s">
        <v>127</v>
      </c>
      <c r="D45" s="21">
        <v>2100</v>
      </c>
      <c r="E45" s="30">
        <f t="shared" si="2"/>
        <v>0</v>
      </c>
      <c r="F45" s="57"/>
      <c r="G45" s="25" t="s">
        <v>145</v>
      </c>
      <c r="H45" s="23">
        <v>184990</v>
      </c>
      <c r="I45" s="56">
        <f t="shared" si="1"/>
        <v>0</v>
      </c>
    </row>
    <row r="46" spans="2:9" ht="60" customHeight="1">
      <c r="B46" s="57"/>
      <c r="C46" s="25" t="s">
        <v>93</v>
      </c>
      <c r="D46" s="21">
        <v>2100</v>
      </c>
      <c r="E46" s="30">
        <f t="shared" si="2"/>
        <v>0</v>
      </c>
      <c r="F46" s="57"/>
      <c r="G46" s="25" t="s">
        <v>48</v>
      </c>
      <c r="H46" s="23">
        <v>14000</v>
      </c>
      <c r="I46" s="56">
        <f t="shared" ref="I46:I65" si="3">F46*H46</f>
        <v>0</v>
      </c>
    </row>
    <row r="47" spans="2:9" ht="60" customHeight="1">
      <c r="B47" s="57"/>
      <c r="C47" s="25" t="s">
        <v>94</v>
      </c>
      <c r="D47" s="21">
        <v>4300</v>
      </c>
      <c r="E47" s="30">
        <f t="shared" si="2"/>
        <v>0</v>
      </c>
      <c r="F47" s="57"/>
      <c r="G47" s="25" t="s">
        <v>49</v>
      </c>
      <c r="H47" s="23">
        <v>71000</v>
      </c>
      <c r="I47" s="56">
        <f t="shared" si="3"/>
        <v>0</v>
      </c>
    </row>
    <row r="48" spans="2:9" ht="60" customHeight="1">
      <c r="B48" s="57"/>
      <c r="C48" s="25" t="s">
        <v>123</v>
      </c>
      <c r="D48" s="21">
        <v>3600</v>
      </c>
      <c r="E48" s="30">
        <f t="shared" si="2"/>
        <v>0</v>
      </c>
      <c r="F48" s="57"/>
      <c r="G48" s="25" t="s">
        <v>147</v>
      </c>
      <c r="H48" s="23">
        <v>30000</v>
      </c>
      <c r="I48" s="56">
        <f t="shared" si="3"/>
        <v>0</v>
      </c>
    </row>
    <row r="49" spans="1:9" ht="60" customHeight="1">
      <c r="B49" s="57"/>
      <c r="C49" s="25" t="s">
        <v>124</v>
      </c>
      <c r="D49" s="21">
        <v>3950</v>
      </c>
      <c r="E49" s="56">
        <f t="shared" si="2"/>
        <v>0</v>
      </c>
      <c r="F49" s="54"/>
      <c r="G49" s="25" t="s">
        <v>146</v>
      </c>
      <c r="H49" s="23">
        <v>35000</v>
      </c>
      <c r="I49" s="56">
        <f t="shared" si="3"/>
        <v>0</v>
      </c>
    </row>
    <row r="50" spans="1:9" ht="60" customHeight="1">
      <c r="B50" s="57"/>
      <c r="C50" s="25" t="s">
        <v>128</v>
      </c>
      <c r="D50" s="21">
        <v>1400</v>
      </c>
      <c r="E50" s="30">
        <f t="shared" si="2"/>
        <v>0</v>
      </c>
      <c r="F50" s="57"/>
      <c r="G50" s="25" t="s">
        <v>148</v>
      </c>
      <c r="H50" s="23">
        <v>65000</v>
      </c>
      <c r="I50" s="56">
        <f t="shared" si="3"/>
        <v>0</v>
      </c>
    </row>
    <row r="51" spans="1:9" ht="60" customHeight="1">
      <c r="B51" s="57"/>
      <c r="C51" s="25" t="s">
        <v>137</v>
      </c>
      <c r="D51" s="21">
        <v>665</v>
      </c>
      <c r="E51" s="30">
        <f t="shared" si="2"/>
        <v>0</v>
      </c>
      <c r="F51" s="57"/>
      <c r="G51" s="25" t="s">
        <v>69</v>
      </c>
      <c r="H51" s="23">
        <v>16500</v>
      </c>
      <c r="I51" s="56">
        <f t="shared" si="3"/>
        <v>0</v>
      </c>
    </row>
    <row r="52" spans="1:9" ht="60" customHeight="1">
      <c r="B52" s="57"/>
      <c r="C52" s="25" t="s">
        <v>95</v>
      </c>
      <c r="D52" s="21">
        <v>665</v>
      </c>
      <c r="E52" s="30">
        <f t="shared" si="2"/>
        <v>0</v>
      </c>
      <c r="F52" s="57"/>
      <c r="G52" s="28" t="s">
        <v>108</v>
      </c>
      <c r="H52" s="23">
        <v>30000</v>
      </c>
      <c r="I52" s="56">
        <f t="shared" si="3"/>
        <v>0</v>
      </c>
    </row>
    <row r="53" spans="1:9" ht="60" customHeight="1">
      <c r="B53" s="57"/>
      <c r="C53" s="25" t="s">
        <v>96</v>
      </c>
      <c r="D53" s="21">
        <v>2400</v>
      </c>
      <c r="E53" s="30">
        <f t="shared" si="2"/>
        <v>0</v>
      </c>
      <c r="F53" s="57"/>
      <c r="G53" s="28" t="s">
        <v>50</v>
      </c>
      <c r="H53" s="23"/>
      <c r="I53" s="56">
        <f t="shared" si="3"/>
        <v>0</v>
      </c>
    </row>
    <row r="54" spans="1:9" ht="60" customHeight="1">
      <c r="B54" s="57">
        <v>1</v>
      </c>
      <c r="C54" s="25" t="s">
        <v>125</v>
      </c>
      <c r="D54" s="21">
        <v>1500</v>
      </c>
      <c r="E54" s="30">
        <f t="shared" si="2"/>
        <v>1500</v>
      </c>
      <c r="F54" s="57"/>
      <c r="G54" s="28" t="s">
        <v>70</v>
      </c>
      <c r="H54" s="23">
        <v>25000</v>
      </c>
      <c r="I54" s="56">
        <f t="shared" si="3"/>
        <v>0</v>
      </c>
    </row>
    <row r="55" spans="1:9" ht="60" customHeight="1">
      <c r="B55" s="57"/>
      <c r="C55" s="25" t="s">
        <v>39</v>
      </c>
      <c r="D55" s="21">
        <v>1600</v>
      </c>
      <c r="E55" s="56">
        <f t="shared" si="2"/>
        <v>0</v>
      </c>
      <c r="F55" s="54"/>
      <c r="G55" s="28" t="s">
        <v>149</v>
      </c>
      <c r="H55" s="23">
        <v>39990</v>
      </c>
      <c r="I55" s="56">
        <f t="shared" si="3"/>
        <v>0</v>
      </c>
    </row>
    <row r="56" spans="1:9" ht="60" customHeight="1">
      <c r="B56" s="57"/>
      <c r="C56" s="25" t="s">
        <v>97</v>
      </c>
      <c r="D56" s="21">
        <v>950</v>
      </c>
      <c r="E56" s="56">
        <f t="shared" si="2"/>
        <v>0</v>
      </c>
      <c r="F56" s="54"/>
      <c r="G56" s="28" t="s">
        <v>105</v>
      </c>
      <c r="H56" s="23">
        <v>25000</v>
      </c>
      <c r="I56" s="56">
        <f t="shared" si="3"/>
        <v>0</v>
      </c>
    </row>
    <row r="57" spans="1:9" ht="60" customHeight="1">
      <c r="B57" s="57"/>
      <c r="C57" s="25" t="s">
        <v>98</v>
      </c>
      <c r="D57" s="21">
        <v>3200</v>
      </c>
      <c r="E57" s="56">
        <f t="shared" si="2"/>
        <v>0</v>
      </c>
      <c r="F57" s="54"/>
      <c r="G57" s="28" t="s">
        <v>104</v>
      </c>
      <c r="H57" s="23">
        <v>15000</v>
      </c>
      <c r="I57" s="56">
        <f t="shared" si="3"/>
        <v>0</v>
      </c>
    </row>
    <row r="58" spans="1:9" ht="60" customHeight="1">
      <c r="B58" s="57"/>
      <c r="C58" s="25" t="s">
        <v>99</v>
      </c>
      <c r="D58" s="21">
        <v>1500</v>
      </c>
      <c r="E58" s="30">
        <f t="shared" si="2"/>
        <v>0</v>
      </c>
      <c r="F58" s="59"/>
      <c r="G58" s="65" t="s">
        <v>107</v>
      </c>
      <c r="H58" s="23">
        <v>100000</v>
      </c>
      <c r="I58" s="56">
        <f t="shared" si="3"/>
        <v>0</v>
      </c>
    </row>
    <row r="59" spans="1:9" ht="60" customHeight="1">
      <c r="B59" s="57"/>
      <c r="C59" s="25" t="s">
        <v>144</v>
      </c>
      <c r="D59" s="21">
        <v>4500</v>
      </c>
      <c r="E59" s="30">
        <f t="shared" si="2"/>
        <v>0</v>
      </c>
      <c r="F59" s="57"/>
      <c r="G59" s="28" t="s">
        <v>5</v>
      </c>
      <c r="H59" s="23">
        <v>300000</v>
      </c>
      <c r="I59" s="56">
        <f t="shared" si="3"/>
        <v>0</v>
      </c>
    </row>
    <row r="60" spans="1:9" ht="60" customHeight="1">
      <c r="B60" s="57"/>
      <c r="C60" s="25" t="s">
        <v>100</v>
      </c>
      <c r="D60" s="21">
        <v>1900</v>
      </c>
      <c r="E60" s="56">
        <f t="shared" si="2"/>
        <v>0</v>
      </c>
      <c r="F60" s="54"/>
      <c r="G60" s="28" t="s">
        <v>51</v>
      </c>
      <c r="H60" s="23">
        <v>380000</v>
      </c>
      <c r="I60" s="56">
        <f t="shared" si="3"/>
        <v>0</v>
      </c>
    </row>
    <row r="61" spans="1:9" ht="60" customHeight="1">
      <c r="B61" s="57"/>
      <c r="C61" s="25" t="s">
        <v>152</v>
      </c>
      <c r="D61" s="21">
        <v>1700</v>
      </c>
      <c r="E61" s="30">
        <f t="shared" si="2"/>
        <v>0</v>
      </c>
      <c r="F61" s="57"/>
      <c r="G61" s="28" t="s">
        <v>53</v>
      </c>
      <c r="H61" s="23">
        <v>430000</v>
      </c>
      <c r="I61" s="56">
        <f t="shared" si="3"/>
        <v>0</v>
      </c>
    </row>
    <row r="62" spans="1:9" ht="60" customHeight="1" thickBot="1">
      <c r="B62" s="57"/>
      <c r="C62" s="26" t="s">
        <v>150</v>
      </c>
      <c r="D62" s="21">
        <v>1400</v>
      </c>
      <c r="E62" s="30">
        <f t="shared" si="2"/>
        <v>0</v>
      </c>
      <c r="F62" s="57"/>
      <c r="G62" s="28" t="s">
        <v>54</v>
      </c>
      <c r="H62" s="23">
        <v>53000</v>
      </c>
      <c r="I62" s="56">
        <f t="shared" si="3"/>
        <v>0</v>
      </c>
    </row>
    <row r="63" spans="1:9" ht="60" customHeight="1" thickBot="1">
      <c r="A63" s="66"/>
      <c r="B63" s="85"/>
      <c r="C63" s="29" t="s">
        <v>151</v>
      </c>
      <c r="D63" s="22">
        <v>1400</v>
      </c>
      <c r="E63" s="49">
        <f>B63*D63</f>
        <v>0</v>
      </c>
      <c r="F63" s="57"/>
      <c r="G63" s="28" t="s">
        <v>71</v>
      </c>
      <c r="H63" s="24">
        <v>10000</v>
      </c>
      <c r="I63" s="56">
        <f t="shared" si="3"/>
        <v>0</v>
      </c>
    </row>
    <row r="64" spans="1:9" ht="60" customHeight="1">
      <c r="B64" s="86">
        <f>(F56*2+F57+F54+F52+F53*2)</f>
        <v>0</v>
      </c>
      <c r="C64" s="33" t="s">
        <v>103</v>
      </c>
      <c r="D64" s="32">
        <v>1000</v>
      </c>
      <c r="E64" s="49">
        <f>B64*D64</f>
        <v>0</v>
      </c>
      <c r="F64" s="57"/>
      <c r="G64" s="28" t="s">
        <v>52</v>
      </c>
      <c r="H64" s="24">
        <v>250000</v>
      </c>
      <c r="I64" s="56">
        <f t="shared" si="3"/>
        <v>0</v>
      </c>
    </row>
    <row r="65" spans="2:11" ht="71.400000000000006" customHeight="1" thickBot="1">
      <c r="B65" s="87"/>
      <c r="C65" s="88"/>
      <c r="D65" s="89"/>
      <c r="E65" s="90"/>
      <c r="F65" s="91"/>
      <c r="G65" s="94" t="s">
        <v>55</v>
      </c>
      <c r="H65" s="95">
        <v>45000</v>
      </c>
      <c r="I65" s="96">
        <f t="shared" si="3"/>
        <v>0</v>
      </c>
    </row>
    <row r="66" spans="2:11" ht="60" customHeight="1">
      <c r="B66" s="166" t="s">
        <v>29</v>
      </c>
      <c r="C66" s="167"/>
      <c r="D66" s="46"/>
      <c r="E66" s="78"/>
      <c r="F66" s="79"/>
      <c r="G66" s="168" t="s">
        <v>161</v>
      </c>
      <c r="H66" s="169"/>
      <c r="I66" s="68">
        <f>SUM(E8:E64,I8:I65)</f>
        <v>30300</v>
      </c>
    </row>
    <row r="67" spans="2:11" ht="60" customHeight="1">
      <c r="B67" s="172" t="s">
        <v>61</v>
      </c>
      <c r="C67" s="173"/>
      <c r="D67" s="44"/>
      <c r="E67" s="45"/>
      <c r="F67" s="14"/>
      <c r="G67" s="182" t="s">
        <v>159</v>
      </c>
      <c r="H67" s="183"/>
      <c r="I67" s="68"/>
    </row>
    <row r="68" spans="2:11" ht="60" customHeight="1">
      <c r="B68" s="174"/>
      <c r="C68" s="175"/>
      <c r="D68" s="47"/>
      <c r="E68" s="45"/>
      <c r="F68" s="14"/>
      <c r="G68" s="168" t="s">
        <v>160</v>
      </c>
      <c r="H68" s="169"/>
      <c r="I68" s="68">
        <f>I67-I66</f>
        <v>-30300</v>
      </c>
    </row>
    <row r="69" spans="2:11" ht="66" customHeight="1">
      <c r="B69" s="176"/>
      <c r="C69" s="177"/>
      <c r="D69" s="177"/>
      <c r="E69" s="177"/>
      <c r="F69" s="15"/>
      <c r="G69" s="178"/>
      <c r="H69" s="179"/>
      <c r="I69" s="69"/>
    </row>
    <row r="70" spans="2:11" ht="72" customHeight="1">
      <c r="B70" s="180"/>
      <c r="C70" s="181"/>
      <c r="D70" s="60"/>
      <c r="E70" s="61"/>
      <c r="F70" s="16"/>
      <c r="G70" s="178"/>
      <c r="H70" s="179"/>
      <c r="I70" s="70"/>
    </row>
    <row r="71" spans="2:11" ht="60" customHeight="1">
      <c r="B71" s="180"/>
      <c r="C71" s="181"/>
      <c r="D71" s="47"/>
      <c r="E71" s="62"/>
      <c r="F71" s="16"/>
      <c r="G71" s="178"/>
      <c r="H71" s="179"/>
      <c r="I71" s="70"/>
    </row>
    <row r="72" spans="2:11" ht="60" customHeight="1">
      <c r="B72" s="184"/>
      <c r="C72" s="185"/>
      <c r="D72" s="63"/>
      <c r="E72" s="64"/>
      <c r="F72" s="17"/>
      <c r="G72" s="126"/>
      <c r="H72" s="127"/>
      <c r="I72" s="71"/>
    </row>
    <row r="73" spans="2:11" ht="60" customHeight="1">
      <c r="B73" s="170" t="s">
        <v>32</v>
      </c>
      <c r="C73" s="171"/>
      <c r="D73" s="18" t="s">
        <v>37</v>
      </c>
      <c r="E73" s="67"/>
      <c r="F73" s="19"/>
      <c r="G73" s="120"/>
      <c r="H73" s="121"/>
      <c r="I73" s="72"/>
    </row>
    <row r="74" spans="2:11" ht="79.8" customHeight="1" thickBot="1">
      <c r="B74" s="73"/>
      <c r="C74" s="74"/>
      <c r="D74" s="75"/>
      <c r="E74" s="75"/>
      <c r="F74" s="75"/>
      <c r="G74" s="76"/>
      <c r="H74" s="76"/>
      <c r="I74" s="77"/>
      <c r="K74" s="10" t="s">
        <v>7</v>
      </c>
    </row>
  </sheetData>
  <mergeCells count="29">
    <mergeCell ref="B1:C1"/>
    <mergeCell ref="D1:F1"/>
    <mergeCell ref="H1:I1"/>
    <mergeCell ref="B2:C6"/>
    <mergeCell ref="D3:F3"/>
    <mergeCell ref="H3:I3"/>
    <mergeCell ref="D4:F4"/>
    <mergeCell ref="H4:I4"/>
    <mergeCell ref="D2:G2"/>
    <mergeCell ref="D5:F5"/>
    <mergeCell ref="H5:I5"/>
    <mergeCell ref="D6:F6"/>
    <mergeCell ref="H6:I6"/>
    <mergeCell ref="B66:C66"/>
    <mergeCell ref="G66:H66"/>
    <mergeCell ref="B73:C73"/>
    <mergeCell ref="G73:H73"/>
    <mergeCell ref="B67:C67"/>
    <mergeCell ref="B68:C68"/>
    <mergeCell ref="G68:H68"/>
    <mergeCell ref="B69:E69"/>
    <mergeCell ref="G69:H69"/>
    <mergeCell ref="B70:C70"/>
    <mergeCell ref="G70:H70"/>
    <mergeCell ref="G67:H67"/>
    <mergeCell ref="B71:C71"/>
    <mergeCell ref="G71:H71"/>
    <mergeCell ref="B72:C72"/>
    <mergeCell ref="G72:H72"/>
  </mergeCells>
  <hyperlinks>
    <hyperlink ref="B73" r:id="rId1" display="VAJILLASAGIUAYO@GAMIL.COM" xr:uid="{0F526A11-87DD-4EC2-B423-134B971C0E4D}"/>
    <hyperlink ref="B66" r:id="rId2" xr:uid="{481BC13E-71BE-4B54-A2EA-AD11CF5EE9D8}"/>
    <hyperlink ref="H1" r:id="rId3" xr:uid="{0BF5F7C3-9504-47FE-8CD6-023CF768CB53}"/>
  </hyperlinks>
  <pageMargins left="0.25" right="0.25" top="0.75" bottom="0.75" header="0.3" footer="0.3"/>
  <pageSetup paperSize="5" scale="16" orientation="portrait" horizontalDpi="360" verticalDpi="360" r:id="rId4"/>
  <headerFooter alignWithMargins="0"/>
  <drawing r:id="rId5"/>
  <picture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Z37"/>
  <sheetViews>
    <sheetView workbookViewId="0">
      <selection activeCell="C4" sqref="C4"/>
    </sheetView>
  </sheetViews>
  <sheetFormatPr baseColWidth="10" defaultColWidth="11.44140625" defaultRowHeight="13.2"/>
  <cols>
    <col min="1" max="1" width="4" style="7" customWidth="1"/>
    <col min="2" max="2" width="3.109375" style="2" customWidth="1"/>
    <col min="3" max="3" width="87.109375" style="2" customWidth="1"/>
    <col min="4" max="52" width="11.44140625" style="7"/>
    <col min="53" max="16384" width="11.44140625" style="2"/>
  </cols>
  <sheetData>
    <row r="2" spans="2:3">
      <c r="C2" s="3" t="s">
        <v>22</v>
      </c>
    </row>
    <row r="4" spans="2:3">
      <c r="B4" s="1"/>
      <c r="C4" s="4" t="s">
        <v>8</v>
      </c>
    </row>
    <row r="6" spans="2:3">
      <c r="B6" s="1"/>
      <c r="C6" s="4" t="s">
        <v>9</v>
      </c>
    </row>
    <row r="8" spans="2:3">
      <c r="B8" s="1"/>
      <c r="C8" s="4" t="s">
        <v>10</v>
      </c>
    </row>
    <row r="9" spans="2:3">
      <c r="C9" s="4" t="s">
        <v>11</v>
      </c>
    </row>
    <row r="10" spans="2:3">
      <c r="C10" s="4"/>
    </row>
    <row r="11" spans="2:3">
      <c r="B11" s="1"/>
      <c r="C11" s="4" t="s">
        <v>12</v>
      </c>
    </row>
    <row r="12" spans="2:3">
      <c r="C12" s="4" t="s">
        <v>13</v>
      </c>
    </row>
    <row r="13" spans="2:3">
      <c r="C13" s="4" t="s">
        <v>14</v>
      </c>
    </row>
    <row r="14" spans="2:3">
      <c r="C14" s="4" t="s">
        <v>15</v>
      </c>
    </row>
    <row r="16" spans="2:3">
      <c r="B16" s="1"/>
      <c r="C16" s="4"/>
    </row>
    <row r="17" spans="2:3">
      <c r="C17" s="4"/>
    </row>
    <row r="19" spans="2:3">
      <c r="B19" s="1"/>
      <c r="C19" s="4" t="s">
        <v>16</v>
      </c>
    </row>
    <row r="20" spans="2:3">
      <c r="C20" s="4" t="s">
        <v>17</v>
      </c>
    </row>
    <row r="22" spans="2:3">
      <c r="B22" s="1"/>
      <c r="C22" s="4"/>
    </row>
    <row r="23" spans="2:3">
      <c r="C23" s="4"/>
    </row>
    <row r="24" spans="2:3">
      <c r="C24" s="4"/>
    </row>
    <row r="26" spans="2:3">
      <c r="B26" s="1"/>
      <c r="C26" s="5" t="s">
        <v>18</v>
      </c>
    </row>
    <row r="27" spans="2:3">
      <c r="C27" s="5" t="s">
        <v>19</v>
      </c>
    </row>
    <row r="28" spans="2:3">
      <c r="C28" s="5" t="s">
        <v>20</v>
      </c>
    </row>
    <row r="29" spans="2:3">
      <c r="C29" s="5" t="s">
        <v>21</v>
      </c>
    </row>
    <row r="33" spans="3:3">
      <c r="C33" s="6"/>
    </row>
    <row r="36" spans="3:3">
      <c r="C36" s="8" t="s">
        <v>23</v>
      </c>
    </row>
    <row r="37" spans="3:3">
      <c r="C37" s="9"/>
    </row>
  </sheetData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Lista de Precios</vt:lpstr>
      <vt:lpstr>Valores reposición</vt:lpstr>
      <vt:lpstr>OTRAS CLAUSULAS</vt:lpstr>
      <vt:lpstr>'Lista de Precios'!Área_de_impresión</vt:lpstr>
      <vt:lpstr>'OTRAS CLAUSULAS'!Área_de_impresión</vt:lpstr>
      <vt:lpstr>'Valores reposición'!Área_de_impresión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Matias Leficura</cp:lastModifiedBy>
  <cp:lastPrinted>2025-02-12T16:06:20Z</cp:lastPrinted>
  <dcterms:created xsi:type="dcterms:W3CDTF">2009-09-21T15:16:00Z</dcterms:created>
  <dcterms:modified xsi:type="dcterms:W3CDTF">2025-02-12T23:47:05Z</dcterms:modified>
</cp:coreProperties>
</file>